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6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<sst xmlns="http://schemas.openxmlformats.org/spreadsheetml/2006/main" count="47" uniqueCount="16">
  <si>
    <t>JUS</t>
  </si>
  <si>
    <t>Quantía</t>
  </si>
  <si>
    <t>$</t>
  </si>
  <si>
    <t>Mínimo</t>
  </si>
  <si>
    <t>Máximo</t>
  </si>
  <si>
    <t>Hasta 15 JUS del 22% al 33%</t>
  </si>
  <si>
    <t>Mayor que 15 JUS Hasta 45  JUS del 20% al 26%</t>
  </si>
  <si>
    <t>Mayor que 45 JUS Hasta 90 JUS del 18% al 24%</t>
  </si>
  <si>
    <t>Mayor que 90 JUS Hasta 150 JUS del17% al 22%</t>
  </si>
  <si>
    <t>Mayor que 150 JUS Hasta 450 JUS del15% al 20%</t>
  </si>
  <si>
    <t>tope ant</t>
  </si>
  <si>
    <t>minimo act</t>
  </si>
  <si>
    <t>max anterior</t>
  </si>
  <si>
    <t>max actual</t>
  </si>
  <si>
    <t>Mayor que 450 JUS Hasta 750 JUS del13% al 17%</t>
  </si>
  <si>
    <t>Mayor que 750 JUS en adelante del 10% al 13%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</si>
</sst>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#,##0.00;[Red]\([$$-2C0A]#,##0.00\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8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sz val="8"/>
      <name val="Bitstream Vera Sans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180" fontId="0" fillId="0" borderId="12" xfId="0" applyNumberForma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80" fontId="0" fillId="35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180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80" fontId="0" fillId="35" borderId="14" xfId="0" applyNumberFormat="1" applyFill="1" applyBorder="1" applyAlignment="1">
      <alignment/>
    </xf>
    <xf numFmtId="2" fontId="2" fillId="35" borderId="14" xfId="0" applyNumberFormat="1" applyFont="1" applyFill="1" applyBorder="1" applyAlignment="1">
      <alignment/>
    </xf>
    <xf numFmtId="2" fontId="0" fillId="35" borderId="14" xfId="0" applyNumberFormat="1" applyFill="1" applyBorder="1" applyAlignment="1">
      <alignment/>
    </xf>
    <xf numFmtId="0" fontId="0" fillId="35" borderId="14" xfId="0" applyFill="1" applyBorder="1" applyAlignment="1">
      <alignment/>
    </xf>
    <xf numFmtId="18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4" fontId="0" fillId="35" borderId="13" xfId="0" applyNumberForma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0" fillId="35" borderId="14" xfId="0" applyNumberForma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/>
    </xf>
    <xf numFmtId="10" fontId="2" fillId="36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6"/>
  <sheetViews>
    <sheetView tabSelected="1" workbookViewId="0" topLeftCell="A1">
      <selection activeCell="U5" sqref="U5"/>
    </sheetView>
  </sheetViews>
  <sheetFormatPr defaultColWidth="10.28125" defaultRowHeight="12.75"/>
  <cols>
    <col min="1" max="1" width="13.57421875" style="0" customWidth="1"/>
    <col min="2" max="2" width="11.421875" style="1" customWidth="1"/>
    <col min="3" max="3" width="9.140625" style="0" customWidth="1"/>
    <col min="4" max="4" width="12.57421875" style="0" customWidth="1"/>
    <col min="5" max="5" width="8.7109375" style="0" customWidth="1"/>
    <col min="6" max="6" width="12.57421875" style="0" customWidth="1"/>
    <col min="7" max="7" width="6.7109375" style="0" customWidth="1"/>
    <col min="8" max="8" width="13.00390625" style="0" customWidth="1"/>
    <col min="9" max="9" width="6.7109375" style="0" customWidth="1"/>
    <col min="10" max="10" width="12.57421875" style="0" customWidth="1"/>
    <col min="11" max="11" width="7.7109375" style="0" customWidth="1"/>
    <col min="12" max="12" width="12.57421875" style="0" customWidth="1"/>
    <col min="13" max="13" width="7.7109375" style="0" customWidth="1"/>
    <col min="14" max="14" width="12.57421875" style="0" customWidth="1"/>
    <col min="15" max="15" width="7.140625" style="0" customWidth="1"/>
    <col min="16" max="16" width="14.140625" style="0" customWidth="1"/>
    <col min="17" max="17" width="7.8515625" style="0" customWidth="1"/>
    <col min="18" max="18" width="13.7109375" style="0" customWidth="1"/>
  </cols>
  <sheetData>
    <row r="1" spans="1:18" ht="12.75">
      <c r="A1" s="2" t="s">
        <v>0</v>
      </c>
      <c r="B1" s="3">
        <v>68184.42</v>
      </c>
      <c r="D1" s="4"/>
      <c r="E1" s="4"/>
      <c r="F1" s="5"/>
      <c r="G1" s="6"/>
      <c r="H1" s="4"/>
      <c r="I1" s="4"/>
      <c r="J1" s="5"/>
      <c r="K1" s="6"/>
      <c r="L1" s="4"/>
      <c r="M1" s="4"/>
      <c r="N1" s="5"/>
      <c r="O1" s="6"/>
      <c r="P1" s="4"/>
      <c r="Q1" s="4"/>
      <c r="R1" s="5"/>
    </row>
    <row r="2" spans="1:18" ht="12.75">
      <c r="A2" s="36" t="s">
        <v>1</v>
      </c>
      <c r="B2" s="36"/>
      <c r="C2" s="37">
        <v>1</v>
      </c>
      <c r="D2" s="37"/>
      <c r="E2" s="37"/>
      <c r="F2" s="37"/>
      <c r="G2" s="37">
        <v>0.8</v>
      </c>
      <c r="H2" s="37"/>
      <c r="I2" s="37"/>
      <c r="J2" s="37"/>
      <c r="K2" s="37">
        <v>0.7</v>
      </c>
      <c r="L2" s="37"/>
      <c r="M2" s="37"/>
      <c r="N2" s="37"/>
      <c r="O2" s="37">
        <v>0.30000000000000004</v>
      </c>
      <c r="P2" s="37"/>
      <c r="Q2" s="37"/>
      <c r="R2" s="37"/>
    </row>
    <row r="3" spans="1:18" ht="12.75">
      <c r="A3" s="35" t="s">
        <v>2</v>
      </c>
      <c r="B3" s="35" t="s">
        <v>0</v>
      </c>
      <c r="C3" s="34" t="s">
        <v>3</v>
      </c>
      <c r="D3" s="34"/>
      <c r="E3" s="33" t="s">
        <v>4</v>
      </c>
      <c r="F3" s="33"/>
      <c r="G3" s="34" t="s">
        <v>3</v>
      </c>
      <c r="H3" s="34"/>
      <c r="I3" s="33" t="s">
        <v>4</v>
      </c>
      <c r="J3" s="33"/>
      <c r="K3" s="34" t="s">
        <v>3</v>
      </c>
      <c r="L3" s="34"/>
      <c r="M3" s="33" t="s">
        <v>4</v>
      </c>
      <c r="N3" s="33"/>
      <c r="O3" s="34" t="s">
        <v>3</v>
      </c>
      <c r="P3" s="34"/>
      <c r="Q3" s="33" t="s">
        <v>4</v>
      </c>
      <c r="R3" s="33"/>
    </row>
    <row r="4" spans="1:18" ht="12.75">
      <c r="A4" s="35"/>
      <c r="B4" s="35"/>
      <c r="C4" s="7" t="s">
        <v>0</v>
      </c>
      <c r="D4" s="7" t="s">
        <v>2</v>
      </c>
      <c r="E4" s="8" t="s">
        <v>0</v>
      </c>
      <c r="F4" s="8" t="s">
        <v>2</v>
      </c>
      <c r="G4" s="7" t="s">
        <v>0</v>
      </c>
      <c r="H4" s="7" t="s">
        <v>2</v>
      </c>
      <c r="I4" s="8" t="s">
        <v>0</v>
      </c>
      <c r="J4" s="8" t="s">
        <v>2</v>
      </c>
      <c r="K4" s="7" t="s">
        <v>0</v>
      </c>
      <c r="L4" s="7" t="s">
        <v>2</v>
      </c>
      <c r="M4" s="8" t="s">
        <v>0</v>
      </c>
      <c r="N4" s="8" t="s">
        <v>2</v>
      </c>
      <c r="O4" s="7" t="s">
        <v>0</v>
      </c>
      <c r="P4" s="7" t="s">
        <v>2</v>
      </c>
      <c r="Q4" s="8" t="s">
        <v>0</v>
      </c>
      <c r="R4" s="8" t="s">
        <v>2</v>
      </c>
    </row>
    <row r="5" spans="2:21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U5" s="38"/>
    </row>
    <row r="6" spans="1:18" ht="12.75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2.75">
      <c r="A7" s="10">
        <f aca="true" t="shared" si="0" ref="A7:A18">B7*$B$1</f>
        <v>68184.42</v>
      </c>
      <c r="B7" s="11">
        <v>1</v>
      </c>
      <c r="C7" s="12">
        <f aca="true" t="shared" si="1" ref="C7:C18">B7*0.22</f>
        <v>0.22</v>
      </c>
      <c r="D7" s="10">
        <f aca="true" t="shared" si="2" ref="D7:D18">C7*$B$1</f>
        <v>15000.5724</v>
      </c>
      <c r="E7" s="12">
        <f aca="true" t="shared" si="3" ref="E7:E18">B7*0.33</f>
        <v>0.33</v>
      </c>
      <c r="F7" s="10">
        <f aca="true" t="shared" si="4" ref="F7:F18">E7*$B$1</f>
        <v>22500.8586</v>
      </c>
      <c r="G7" s="13">
        <f aca="true" t="shared" si="5" ref="G7:G18">C7*0.8</f>
        <v>0.17600000000000002</v>
      </c>
      <c r="H7" s="10">
        <f aca="true" t="shared" si="6" ref="H7:H18">D7*0.8</f>
        <v>12000.45792</v>
      </c>
      <c r="I7" s="13">
        <f aca="true" t="shared" si="7" ref="I7:I18">E7*0.8</f>
        <v>0.264</v>
      </c>
      <c r="J7" s="10">
        <f aca="true" t="shared" si="8" ref="J7:J18">F7*0.8</f>
        <v>18000.68688</v>
      </c>
      <c r="K7" s="13">
        <f aca="true" t="shared" si="9" ref="K7:K18">C7*0.7</f>
        <v>0.15400000000000003</v>
      </c>
      <c r="L7" s="10">
        <f aca="true" t="shared" si="10" ref="L7:L18">D7*0.7</f>
        <v>10500.40068</v>
      </c>
      <c r="M7" s="13">
        <f aca="true" t="shared" si="11" ref="M7:M18">E7*0.7</f>
        <v>0.23100000000000004</v>
      </c>
      <c r="N7" s="10">
        <f aca="true" t="shared" si="12" ref="N7:N18">F7*0.7</f>
        <v>15750.601020000002</v>
      </c>
      <c r="O7" s="13">
        <f aca="true" t="shared" si="13" ref="O7:O18">C7*0.3</f>
        <v>0.06600000000000002</v>
      </c>
      <c r="P7" s="10">
        <f aca="true" t="shared" si="14" ref="P7:P18">D7*0.3</f>
        <v>4500.17172</v>
      </c>
      <c r="Q7" s="13">
        <f aca="true" t="shared" si="15" ref="Q7:Q18">E7*0.3</f>
        <v>0.09900000000000002</v>
      </c>
      <c r="R7" s="10">
        <f aca="true" t="shared" si="16" ref="R7:R18">F7*0.3</f>
        <v>6750.25758</v>
      </c>
    </row>
    <row r="8" spans="1:18" ht="12.75">
      <c r="A8" s="14">
        <f t="shared" si="0"/>
        <v>153414.945</v>
      </c>
      <c r="B8" s="15">
        <v>2.25</v>
      </c>
      <c r="C8" s="15">
        <f t="shared" si="1"/>
        <v>0.495</v>
      </c>
      <c r="D8" s="14">
        <f t="shared" si="2"/>
        <v>33751.287899999996</v>
      </c>
      <c r="E8" s="15">
        <f t="shared" si="3"/>
        <v>0.7425</v>
      </c>
      <c r="F8" s="14">
        <f t="shared" si="4"/>
        <v>50626.93185</v>
      </c>
      <c r="G8" s="16">
        <f t="shared" si="5"/>
        <v>0.396</v>
      </c>
      <c r="H8" s="14">
        <f t="shared" si="6"/>
        <v>27001.030319999998</v>
      </c>
      <c r="I8" s="16">
        <f t="shared" si="7"/>
        <v>0.5940000000000001</v>
      </c>
      <c r="J8" s="14">
        <f t="shared" si="8"/>
        <v>40501.54548</v>
      </c>
      <c r="K8" s="16">
        <f t="shared" si="9"/>
        <v>0.34650000000000003</v>
      </c>
      <c r="L8" s="14">
        <f t="shared" si="10"/>
        <v>23625.90153</v>
      </c>
      <c r="M8" s="16">
        <f t="shared" si="11"/>
        <v>0.51975</v>
      </c>
      <c r="N8" s="14">
        <f t="shared" si="12"/>
        <v>35438.852295000004</v>
      </c>
      <c r="O8" s="16">
        <f t="shared" si="13"/>
        <v>0.14850000000000002</v>
      </c>
      <c r="P8" s="14">
        <f t="shared" si="14"/>
        <v>10125.38637</v>
      </c>
      <c r="Q8" s="16">
        <f t="shared" si="15"/>
        <v>0.22275000000000006</v>
      </c>
      <c r="R8" s="14">
        <f t="shared" si="16"/>
        <v>15188.079555000002</v>
      </c>
    </row>
    <row r="9" spans="1:18" ht="12.75">
      <c r="A9" s="17">
        <f t="shared" si="0"/>
        <v>238645.47</v>
      </c>
      <c r="B9" s="18">
        <v>3.5</v>
      </c>
      <c r="C9" s="18">
        <f t="shared" si="1"/>
        <v>0.77</v>
      </c>
      <c r="D9" s="17">
        <f t="shared" si="2"/>
        <v>52502.0034</v>
      </c>
      <c r="E9" s="18">
        <f t="shared" si="3"/>
        <v>1.155</v>
      </c>
      <c r="F9" s="17">
        <f t="shared" si="4"/>
        <v>78753.0051</v>
      </c>
      <c r="G9" s="19">
        <f t="shared" si="5"/>
        <v>0.6160000000000001</v>
      </c>
      <c r="H9" s="17">
        <f t="shared" si="6"/>
        <v>42001.60272</v>
      </c>
      <c r="I9" s="19">
        <f t="shared" si="7"/>
        <v>0.924</v>
      </c>
      <c r="J9" s="17">
        <f t="shared" si="8"/>
        <v>63002.40408</v>
      </c>
      <c r="K9" s="19">
        <f t="shared" si="9"/>
        <v>0.539</v>
      </c>
      <c r="L9" s="17">
        <f t="shared" si="10"/>
        <v>36751.40238000001</v>
      </c>
      <c r="M9" s="19">
        <f t="shared" si="11"/>
        <v>0.8085000000000001</v>
      </c>
      <c r="N9" s="17">
        <f t="shared" si="12"/>
        <v>55127.10357</v>
      </c>
      <c r="O9" s="19">
        <f t="shared" si="13"/>
        <v>0.23100000000000004</v>
      </c>
      <c r="P9" s="17">
        <f t="shared" si="14"/>
        <v>15750.601020000002</v>
      </c>
      <c r="Q9" s="19">
        <f t="shared" si="15"/>
        <v>0.3465000000000001</v>
      </c>
      <c r="R9" s="17">
        <f t="shared" si="16"/>
        <v>23625.901530000003</v>
      </c>
    </row>
    <row r="10" spans="1:18" ht="12.75">
      <c r="A10" s="14">
        <f t="shared" si="0"/>
        <v>323875.995</v>
      </c>
      <c r="B10" s="15">
        <v>4.75</v>
      </c>
      <c r="C10" s="15">
        <f t="shared" si="1"/>
        <v>1.045</v>
      </c>
      <c r="D10" s="14">
        <f t="shared" si="2"/>
        <v>71252.71889999999</v>
      </c>
      <c r="E10" s="15">
        <f t="shared" si="3"/>
        <v>1.5675000000000001</v>
      </c>
      <c r="F10" s="14">
        <f t="shared" si="4"/>
        <v>106879.07835000001</v>
      </c>
      <c r="G10" s="16">
        <f t="shared" si="5"/>
        <v>0.836</v>
      </c>
      <c r="H10" s="14">
        <f t="shared" si="6"/>
        <v>57002.17512</v>
      </c>
      <c r="I10" s="16">
        <f t="shared" si="7"/>
        <v>1.2540000000000002</v>
      </c>
      <c r="J10" s="14">
        <f t="shared" si="8"/>
        <v>85503.26268000001</v>
      </c>
      <c r="K10" s="16">
        <f t="shared" si="9"/>
        <v>0.7315</v>
      </c>
      <c r="L10" s="14">
        <f t="shared" si="10"/>
        <v>49876.903229999996</v>
      </c>
      <c r="M10" s="16">
        <f t="shared" si="11"/>
        <v>1.0972500000000003</v>
      </c>
      <c r="N10" s="14">
        <f t="shared" si="12"/>
        <v>74815.35484500001</v>
      </c>
      <c r="O10" s="16">
        <f t="shared" si="13"/>
        <v>0.3135</v>
      </c>
      <c r="P10" s="14">
        <f t="shared" si="14"/>
        <v>21375.81567</v>
      </c>
      <c r="Q10" s="16">
        <f t="shared" si="15"/>
        <v>0.4702500000000001</v>
      </c>
      <c r="R10" s="14">
        <f t="shared" si="16"/>
        <v>32063.72350500001</v>
      </c>
    </row>
    <row r="11" spans="1:18" ht="12.75">
      <c r="A11" s="17">
        <f t="shared" si="0"/>
        <v>409106.52</v>
      </c>
      <c r="B11" s="18">
        <v>6</v>
      </c>
      <c r="C11" s="18">
        <f t="shared" si="1"/>
        <v>1.32</v>
      </c>
      <c r="D11" s="17">
        <f t="shared" si="2"/>
        <v>90003.4344</v>
      </c>
      <c r="E11" s="18">
        <f t="shared" si="3"/>
        <v>1.98</v>
      </c>
      <c r="F11" s="17">
        <f t="shared" si="4"/>
        <v>135005.15159999998</v>
      </c>
      <c r="G11" s="19">
        <f t="shared" si="5"/>
        <v>1.056</v>
      </c>
      <c r="H11" s="17">
        <f t="shared" si="6"/>
        <v>72002.74752</v>
      </c>
      <c r="I11" s="19">
        <f t="shared" si="7"/>
        <v>1.584</v>
      </c>
      <c r="J11" s="17">
        <f t="shared" si="8"/>
        <v>108004.12127999999</v>
      </c>
      <c r="K11" s="19">
        <f t="shared" si="9"/>
        <v>0.9240000000000002</v>
      </c>
      <c r="L11" s="17">
        <f t="shared" si="10"/>
        <v>63002.40408000001</v>
      </c>
      <c r="M11" s="19">
        <f t="shared" si="11"/>
        <v>1.3860000000000001</v>
      </c>
      <c r="N11" s="17">
        <f t="shared" si="12"/>
        <v>94503.60612</v>
      </c>
      <c r="O11" s="19">
        <f t="shared" si="13"/>
        <v>0.3960000000000001</v>
      </c>
      <c r="P11" s="17">
        <f t="shared" si="14"/>
        <v>27001.03032</v>
      </c>
      <c r="Q11" s="19">
        <f t="shared" si="15"/>
        <v>0.5940000000000001</v>
      </c>
      <c r="R11" s="17">
        <f t="shared" si="16"/>
        <v>40501.54548</v>
      </c>
    </row>
    <row r="12" spans="1:18" ht="12.75">
      <c r="A12" s="14">
        <f t="shared" si="0"/>
        <v>494337.045</v>
      </c>
      <c r="B12" s="15">
        <v>7.25</v>
      </c>
      <c r="C12" s="15">
        <f t="shared" si="1"/>
        <v>1.595</v>
      </c>
      <c r="D12" s="14">
        <f t="shared" si="2"/>
        <v>108754.14989999999</v>
      </c>
      <c r="E12" s="15">
        <f t="shared" si="3"/>
        <v>2.3925</v>
      </c>
      <c r="F12" s="14">
        <f t="shared" si="4"/>
        <v>163131.22485</v>
      </c>
      <c r="G12" s="16">
        <f t="shared" si="5"/>
        <v>1.276</v>
      </c>
      <c r="H12" s="14">
        <f t="shared" si="6"/>
        <v>87003.31992</v>
      </c>
      <c r="I12" s="16">
        <f t="shared" si="7"/>
        <v>1.9140000000000001</v>
      </c>
      <c r="J12" s="14">
        <f t="shared" si="8"/>
        <v>130504.97988</v>
      </c>
      <c r="K12" s="16">
        <f t="shared" si="9"/>
        <v>1.1165</v>
      </c>
      <c r="L12" s="14">
        <f t="shared" si="10"/>
        <v>76127.90493</v>
      </c>
      <c r="M12" s="16">
        <f t="shared" si="11"/>
        <v>1.6747500000000002</v>
      </c>
      <c r="N12" s="14">
        <f t="shared" si="12"/>
        <v>114191.85739500001</v>
      </c>
      <c r="O12" s="16">
        <f t="shared" si="13"/>
        <v>0.47850000000000004</v>
      </c>
      <c r="P12" s="14">
        <f t="shared" si="14"/>
        <v>32626.244970000003</v>
      </c>
      <c r="Q12" s="16">
        <f t="shared" si="15"/>
        <v>0.7177500000000001</v>
      </c>
      <c r="R12" s="14">
        <f t="shared" si="16"/>
        <v>48939.36745500001</v>
      </c>
    </row>
    <row r="13" spans="1:18" ht="12.75">
      <c r="A13" s="17">
        <f t="shared" si="0"/>
        <v>579567.57</v>
      </c>
      <c r="B13" s="18">
        <v>8.5</v>
      </c>
      <c r="C13" s="18">
        <f t="shared" si="1"/>
        <v>1.87</v>
      </c>
      <c r="D13" s="17">
        <f t="shared" si="2"/>
        <v>127504.86540000001</v>
      </c>
      <c r="E13" s="18">
        <f t="shared" si="3"/>
        <v>2.805</v>
      </c>
      <c r="F13" s="17">
        <f t="shared" si="4"/>
        <v>191257.2981</v>
      </c>
      <c r="G13" s="19">
        <f t="shared" si="5"/>
        <v>1.4960000000000002</v>
      </c>
      <c r="H13" s="17">
        <f t="shared" si="6"/>
        <v>102003.89232000001</v>
      </c>
      <c r="I13" s="19">
        <f t="shared" si="7"/>
        <v>2.244</v>
      </c>
      <c r="J13" s="17">
        <f t="shared" si="8"/>
        <v>153005.83848</v>
      </c>
      <c r="K13" s="19">
        <f t="shared" si="9"/>
        <v>1.3090000000000002</v>
      </c>
      <c r="L13" s="17">
        <f t="shared" si="10"/>
        <v>89253.40578000002</v>
      </c>
      <c r="M13" s="19">
        <f t="shared" si="11"/>
        <v>1.9635000000000002</v>
      </c>
      <c r="N13" s="17">
        <f t="shared" si="12"/>
        <v>133880.10867000002</v>
      </c>
      <c r="O13" s="19">
        <f t="shared" si="13"/>
        <v>0.5610000000000002</v>
      </c>
      <c r="P13" s="17">
        <f t="shared" si="14"/>
        <v>38251.45962000001</v>
      </c>
      <c r="Q13" s="19">
        <f t="shared" si="15"/>
        <v>0.8415000000000001</v>
      </c>
      <c r="R13" s="17">
        <f t="shared" si="16"/>
        <v>57377.18943000001</v>
      </c>
    </row>
    <row r="14" spans="1:18" ht="12.75">
      <c r="A14" s="14">
        <f t="shared" si="0"/>
        <v>664798.095</v>
      </c>
      <c r="B14" s="15">
        <v>9.75</v>
      </c>
      <c r="C14" s="15">
        <f t="shared" si="1"/>
        <v>2.145</v>
      </c>
      <c r="D14" s="14">
        <f t="shared" si="2"/>
        <v>146255.5809</v>
      </c>
      <c r="E14" s="15">
        <f t="shared" si="3"/>
        <v>3.2175000000000002</v>
      </c>
      <c r="F14" s="14">
        <f t="shared" si="4"/>
        <v>219383.37135</v>
      </c>
      <c r="G14" s="16">
        <f t="shared" si="5"/>
        <v>1.7160000000000002</v>
      </c>
      <c r="H14" s="14">
        <f t="shared" si="6"/>
        <v>117004.46472</v>
      </c>
      <c r="I14" s="16">
        <f t="shared" si="7"/>
        <v>2.5740000000000003</v>
      </c>
      <c r="J14" s="14">
        <f t="shared" si="8"/>
        <v>175506.69708</v>
      </c>
      <c r="K14" s="16">
        <f t="shared" si="9"/>
        <v>1.5015</v>
      </c>
      <c r="L14" s="14">
        <f t="shared" si="10"/>
        <v>102378.90663000001</v>
      </c>
      <c r="M14" s="16">
        <f t="shared" si="11"/>
        <v>2.2522500000000005</v>
      </c>
      <c r="N14" s="14">
        <f t="shared" si="12"/>
        <v>153568.359945</v>
      </c>
      <c r="O14" s="16">
        <f t="shared" si="13"/>
        <v>0.6435000000000001</v>
      </c>
      <c r="P14" s="14">
        <f t="shared" si="14"/>
        <v>43876.67427</v>
      </c>
      <c r="Q14" s="16">
        <f t="shared" si="15"/>
        <v>0.9652500000000002</v>
      </c>
      <c r="R14" s="14">
        <f t="shared" si="16"/>
        <v>65815.01140500001</v>
      </c>
    </row>
    <row r="15" spans="1:18" ht="12.75">
      <c r="A15" s="17">
        <f t="shared" si="0"/>
        <v>750028.62</v>
      </c>
      <c r="B15" s="18">
        <v>11</v>
      </c>
      <c r="C15" s="18">
        <f t="shared" si="1"/>
        <v>2.42</v>
      </c>
      <c r="D15" s="17">
        <f t="shared" si="2"/>
        <v>165006.2964</v>
      </c>
      <c r="E15" s="18">
        <f t="shared" si="3"/>
        <v>3.6300000000000003</v>
      </c>
      <c r="F15" s="17">
        <f t="shared" si="4"/>
        <v>247509.44460000002</v>
      </c>
      <c r="G15" s="19">
        <f t="shared" si="5"/>
        <v>1.936</v>
      </c>
      <c r="H15" s="17">
        <f t="shared" si="6"/>
        <v>132005.03712</v>
      </c>
      <c r="I15" s="19">
        <f t="shared" si="7"/>
        <v>2.9040000000000004</v>
      </c>
      <c r="J15" s="17">
        <f t="shared" si="8"/>
        <v>198007.55568000002</v>
      </c>
      <c r="K15" s="19">
        <f t="shared" si="9"/>
        <v>1.6940000000000002</v>
      </c>
      <c r="L15" s="17">
        <f t="shared" si="10"/>
        <v>115504.40748000001</v>
      </c>
      <c r="M15" s="19">
        <f t="shared" si="11"/>
        <v>2.5410000000000004</v>
      </c>
      <c r="N15" s="17">
        <f t="shared" si="12"/>
        <v>173256.61122000002</v>
      </c>
      <c r="O15" s="19">
        <f t="shared" si="13"/>
        <v>0.7260000000000001</v>
      </c>
      <c r="P15" s="17">
        <f t="shared" si="14"/>
        <v>49501.888920000005</v>
      </c>
      <c r="Q15" s="19">
        <f t="shared" si="15"/>
        <v>1.0890000000000002</v>
      </c>
      <c r="R15" s="17">
        <f t="shared" si="16"/>
        <v>74252.83338000001</v>
      </c>
    </row>
    <row r="16" spans="1:18" ht="12.75">
      <c r="A16" s="14">
        <f t="shared" si="0"/>
        <v>835259.145</v>
      </c>
      <c r="B16" s="15">
        <v>12.25</v>
      </c>
      <c r="C16" s="15">
        <f t="shared" si="1"/>
        <v>2.695</v>
      </c>
      <c r="D16" s="14">
        <f t="shared" si="2"/>
        <v>183757.01189999998</v>
      </c>
      <c r="E16" s="15">
        <f t="shared" si="3"/>
        <v>4.0425</v>
      </c>
      <c r="F16" s="14">
        <f t="shared" si="4"/>
        <v>275635.51785</v>
      </c>
      <c r="G16" s="16">
        <f t="shared" si="5"/>
        <v>2.156</v>
      </c>
      <c r="H16" s="14">
        <f t="shared" si="6"/>
        <v>147005.60952</v>
      </c>
      <c r="I16" s="16">
        <f t="shared" si="7"/>
        <v>3.2340000000000004</v>
      </c>
      <c r="J16" s="14">
        <f t="shared" si="8"/>
        <v>220508.41428000003</v>
      </c>
      <c r="K16" s="16">
        <f t="shared" si="9"/>
        <v>1.8865</v>
      </c>
      <c r="L16" s="14">
        <f t="shared" si="10"/>
        <v>128629.90833</v>
      </c>
      <c r="M16" s="16">
        <f t="shared" si="11"/>
        <v>2.8297500000000007</v>
      </c>
      <c r="N16" s="14">
        <f t="shared" si="12"/>
        <v>192944.862495</v>
      </c>
      <c r="O16" s="16">
        <f t="shared" si="13"/>
        <v>0.8085000000000001</v>
      </c>
      <c r="P16" s="14">
        <f t="shared" si="14"/>
        <v>55127.10357000001</v>
      </c>
      <c r="Q16" s="16">
        <f t="shared" si="15"/>
        <v>1.2127500000000002</v>
      </c>
      <c r="R16" s="14">
        <f t="shared" si="16"/>
        <v>82690.65535500001</v>
      </c>
    </row>
    <row r="17" spans="1:18" ht="12.75">
      <c r="A17" s="17">
        <f t="shared" si="0"/>
        <v>920489.6699999999</v>
      </c>
      <c r="B17" s="18">
        <v>13.5</v>
      </c>
      <c r="C17" s="18">
        <f t="shared" si="1"/>
        <v>2.97</v>
      </c>
      <c r="D17" s="17">
        <f t="shared" si="2"/>
        <v>202507.7274</v>
      </c>
      <c r="E17" s="18">
        <f t="shared" si="3"/>
        <v>4.455</v>
      </c>
      <c r="F17" s="17">
        <f t="shared" si="4"/>
        <v>303761.5911</v>
      </c>
      <c r="G17" s="19">
        <f t="shared" si="5"/>
        <v>2.3760000000000003</v>
      </c>
      <c r="H17" s="17">
        <f t="shared" si="6"/>
        <v>162006.18192</v>
      </c>
      <c r="I17" s="19">
        <f t="shared" si="7"/>
        <v>3.564</v>
      </c>
      <c r="J17" s="17">
        <f t="shared" si="8"/>
        <v>243009.27288000003</v>
      </c>
      <c r="K17" s="19">
        <f t="shared" si="9"/>
        <v>2.079</v>
      </c>
      <c r="L17" s="17">
        <f t="shared" si="10"/>
        <v>141755.40918000002</v>
      </c>
      <c r="M17" s="19">
        <f t="shared" si="11"/>
        <v>3.1185000000000005</v>
      </c>
      <c r="N17" s="17">
        <f t="shared" si="12"/>
        <v>212633.11377000003</v>
      </c>
      <c r="O17" s="19">
        <f t="shared" si="13"/>
        <v>0.8910000000000002</v>
      </c>
      <c r="P17" s="17">
        <f t="shared" si="14"/>
        <v>60752.31822000001</v>
      </c>
      <c r="Q17" s="19">
        <f t="shared" si="15"/>
        <v>1.3365000000000002</v>
      </c>
      <c r="R17" s="17">
        <f t="shared" si="16"/>
        <v>91128.47733000002</v>
      </c>
    </row>
    <row r="18" spans="1:18" ht="12.75">
      <c r="A18" s="20">
        <f t="shared" si="0"/>
        <v>1022766.2999999999</v>
      </c>
      <c r="B18" s="21">
        <v>15</v>
      </c>
      <c r="C18" s="22">
        <f t="shared" si="1"/>
        <v>3.3</v>
      </c>
      <c r="D18" s="20">
        <f t="shared" si="2"/>
        <v>225008.58599999998</v>
      </c>
      <c r="E18" s="22">
        <f t="shared" si="3"/>
        <v>4.95</v>
      </c>
      <c r="F18" s="20">
        <f t="shared" si="4"/>
        <v>337512.879</v>
      </c>
      <c r="G18" s="23">
        <f t="shared" si="5"/>
        <v>2.64</v>
      </c>
      <c r="H18" s="20">
        <f t="shared" si="6"/>
        <v>180006.8688</v>
      </c>
      <c r="I18" s="23">
        <f t="shared" si="7"/>
        <v>3.9600000000000004</v>
      </c>
      <c r="J18" s="20">
        <f t="shared" si="8"/>
        <v>270010.3032</v>
      </c>
      <c r="K18" s="23">
        <f t="shared" si="9"/>
        <v>2.31</v>
      </c>
      <c r="L18" s="20">
        <f t="shared" si="10"/>
        <v>157506.0102</v>
      </c>
      <c r="M18" s="23">
        <f t="shared" si="11"/>
        <v>3.4650000000000003</v>
      </c>
      <c r="N18" s="20">
        <f t="shared" si="12"/>
        <v>236259.01530000003</v>
      </c>
      <c r="O18" s="23">
        <f t="shared" si="13"/>
        <v>0.9900000000000001</v>
      </c>
      <c r="P18" s="20">
        <f t="shared" si="14"/>
        <v>67502.5758</v>
      </c>
      <c r="Q18" s="23">
        <f t="shared" si="15"/>
        <v>1.4850000000000003</v>
      </c>
      <c r="R18" s="20">
        <f t="shared" si="16"/>
        <v>101253.86370000002</v>
      </c>
    </row>
    <row r="20" spans="1:18" ht="12.75">
      <c r="A20" s="32" t="s">
        <v>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10">
        <f aca="true" t="shared" si="17" ref="A21:A28">B21*$B$1</f>
        <v>1090950.72</v>
      </c>
      <c r="B21" s="11">
        <v>16</v>
      </c>
      <c r="C21" s="12">
        <f aca="true" t="shared" si="18" ref="C21:C28">((B21-15)*0.2)+(15*0.33)</f>
        <v>5.15</v>
      </c>
      <c r="D21" s="10">
        <f aca="true" t="shared" si="19" ref="D21:D28">C21*$B$1</f>
        <v>351149.76300000004</v>
      </c>
      <c r="E21" s="12">
        <f aca="true" t="shared" si="20" ref="E21:E28">((B21-15)*0.26)+(15*0.33)</f>
        <v>5.21</v>
      </c>
      <c r="F21" s="10">
        <f aca="true" t="shared" si="21" ref="F21:F28">E21*$B$1</f>
        <v>355240.8282</v>
      </c>
      <c r="G21" s="13">
        <f aca="true" t="shared" si="22" ref="G21:J28">C21*0.8</f>
        <v>4.12</v>
      </c>
      <c r="H21" s="10">
        <f t="shared" si="22"/>
        <v>280919.8104</v>
      </c>
      <c r="I21" s="13">
        <f t="shared" si="22"/>
        <v>4.168</v>
      </c>
      <c r="J21" s="10">
        <f t="shared" si="22"/>
        <v>284192.66256</v>
      </c>
      <c r="K21" s="13">
        <f aca="true" t="shared" si="23" ref="K21:N28">C21*0.7</f>
        <v>3.6050000000000004</v>
      </c>
      <c r="L21" s="10">
        <f t="shared" si="23"/>
        <v>245804.83410000004</v>
      </c>
      <c r="M21" s="13">
        <f t="shared" si="23"/>
        <v>3.6470000000000002</v>
      </c>
      <c r="N21" s="10">
        <f t="shared" si="23"/>
        <v>248668.57974000002</v>
      </c>
      <c r="O21" s="13">
        <f aca="true" t="shared" si="24" ref="O21:R28">C21*0.3</f>
        <v>1.5450000000000004</v>
      </c>
      <c r="P21" s="10">
        <f t="shared" si="24"/>
        <v>105344.92890000003</v>
      </c>
      <c r="Q21" s="13">
        <f t="shared" si="24"/>
        <v>1.5630000000000002</v>
      </c>
      <c r="R21" s="10">
        <f t="shared" si="24"/>
        <v>106572.24846000002</v>
      </c>
    </row>
    <row r="22" spans="1:18" ht="12.75">
      <c r="A22" s="14">
        <f t="shared" si="17"/>
        <v>1394371.389</v>
      </c>
      <c r="B22" s="15">
        <v>20.45</v>
      </c>
      <c r="C22" s="15">
        <f t="shared" si="18"/>
        <v>6.04</v>
      </c>
      <c r="D22" s="14">
        <f t="shared" si="19"/>
        <v>411833.8968</v>
      </c>
      <c r="E22" s="15">
        <f t="shared" si="20"/>
        <v>6.367</v>
      </c>
      <c r="F22" s="14">
        <f t="shared" si="21"/>
        <v>434130.20214</v>
      </c>
      <c r="G22" s="16">
        <f t="shared" si="22"/>
        <v>4.832000000000001</v>
      </c>
      <c r="H22" s="14">
        <f t="shared" si="22"/>
        <v>329467.11744</v>
      </c>
      <c r="I22" s="16">
        <f t="shared" si="22"/>
        <v>5.0936</v>
      </c>
      <c r="J22" s="14">
        <f t="shared" si="22"/>
        <v>347304.16171200003</v>
      </c>
      <c r="K22" s="16">
        <f t="shared" si="23"/>
        <v>4.228000000000001</v>
      </c>
      <c r="L22" s="14">
        <f t="shared" si="23"/>
        <v>288283.72776000004</v>
      </c>
      <c r="M22" s="16">
        <f t="shared" si="23"/>
        <v>4.4569</v>
      </c>
      <c r="N22" s="14">
        <f t="shared" si="23"/>
        <v>303891.141498</v>
      </c>
      <c r="O22" s="16">
        <f t="shared" si="24"/>
        <v>1.8120000000000003</v>
      </c>
      <c r="P22" s="14">
        <f t="shared" si="24"/>
        <v>123550.16904000001</v>
      </c>
      <c r="Q22" s="16">
        <f t="shared" si="24"/>
        <v>1.9101000000000004</v>
      </c>
      <c r="R22" s="14">
        <f t="shared" si="24"/>
        <v>130239.06064200003</v>
      </c>
    </row>
    <row r="23" spans="1:18" ht="12.75">
      <c r="A23" s="17">
        <f t="shared" si="17"/>
        <v>1626198.4170000001</v>
      </c>
      <c r="B23" s="15">
        <v>23.85</v>
      </c>
      <c r="C23" s="18">
        <f t="shared" si="18"/>
        <v>6.720000000000001</v>
      </c>
      <c r="D23" s="17">
        <f t="shared" si="19"/>
        <v>458199.30240000004</v>
      </c>
      <c r="E23" s="18">
        <f t="shared" si="20"/>
        <v>7.251000000000001</v>
      </c>
      <c r="F23" s="17">
        <f t="shared" si="21"/>
        <v>494405.22942000005</v>
      </c>
      <c r="G23" s="19">
        <f t="shared" si="22"/>
        <v>5.376000000000001</v>
      </c>
      <c r="H23" s="17">
        <f t="shared" si="22"/>
        <v>366559.44192000007</v>
      </c>
      <c r="I23" s="19">
        <f t="shared" si="22"/>
        <v>5.8008000000000015</v>
      </c>
      <c r="J23" s="17">
        <f t="shared" si="22"/>
        <v>395524.1835360001</v>
      </c>
      <c r="K23" s="19">
        <f t="shared" si="23"/>
        <v>4.704000000000001</v>
      </c>
      <c r="L23" s="17">
        <f t="shared" si="23"/>
        <v>320739.51168000005</v>
      </c>
      <c r="M23" s="19">
        <f t="shared" si="23"/>
        <v>5.075700000000001</v>
      </c>
      <c r="N23" s="17">
        <f t="shared" si="23"/>
        <v>346083.6605940001</v>
      </c>
      <c r="O23" s="19">
        <f t="shared" si="24"/>
        <v>2.0160000000000005</v>
      </c>
      <c r="P23" s="17">
        <f t="shared" si="24"/>
        <v>137459.79072000002</v>
      </c>
      <c r="Q23" s="19">
        <f t="shared" si="24"/>
        <v>2.175300000000001</v>
      </c>
      <c r="R23" s="17">
        <f t="shared" si="24"/>
        <v>148321.56882600003</v>
      </c>
    </row>
    <row r="24" spans="1:18" ht="12.75">
      <c r="A24" s="14">
        <f t="shared" si="17"/>
        <v>1858707.2892</v>
      </c>
      <c r="B24" s="15">
        <v>27.26</v>
      </c>
      <c r="C24" s="15">
        <f t="shared" si="18"/>
        <v>7.402000000000001</v>
      </c>
      <c r="D24" s="14">
        <f t="shared" si="19"/>
        <v>504701.07684000005</v>
      </c>
      <c r="E24" s="15">
        <f t="shared" si="20"/>
        <v>8.1376</v>
      </c>
      <c r="F24" s="14">
        <f t="shared" si="21"/>
        <v>554857.536192</v>
      </c>
      <c r="G24" s="16">
        <f t="shared" si="22"/>
        <v>5.9216000000000015</v>
      </c>
      <c r="H24" s="14">
        <f t="shared" si="22"/>
        <v>403760.8614720001</v>
      </c>
      <c r="I24" s="16">
        <f t="shared" si="22"/>
        <v>6.510080000000001</v>
      </c>
      <c r="J24" s="14">
        <f t="shared" si="22"/>
        <v>443886.02895360003</v>
      </c>
      <c r="K24" s="16">
        <f t="shared" si="23"/>
        <v>5.181400000000001</v>
      </c>
      <c r="L24" s="14">
        <f t="shared" si="23"/>
        <v>353290.7537880001</v>
      </c>
      <c r="M24" s="16">
        <f t="shared" si="23"/>
        <v>5.696320000000001</v>
      </c>
      <c r="N24" s="14">
        <f t="shared" si="23"/>
        <v>388400.27533440007</v>
      </c>
      <c r="O24" s="16">
        <f t="shared" si="24"/>
        <v>2.2206000000000006</v>
      </c>
      <c r="P24" s="14">
        <f t="shared" si="24"/>
        <v>151410.32305200005</v>
      </c>
      <c r="Q24" s="16">
        <f t="shared" si="24"/>
        <v>2.441280000000001</v>
      </c>
      <c r="R24" s="14">
        <f t="shared" si="24"/>
        <v>166457.26085760002</v>
      </c>
    </row>
    <row r="25" spans="1:18" ht="12.75">
      <c r="A25" s="17">
        <f t="shared" si="17"/>
        <v>2091216.1614</v>
      </c>
      <c r="B25" s="15">
        <v>30.67</v>
      </c>
      <c r="C25" s="18">
        <f t="shared" si="18"/>
        <v>8.084</v>
      </c>
      <c r="D25" s="17">
        <f t="shared" si="19"/>
        <v>551202.85128</v>
      </c>
      <c r="E25" s="18">
        <f t="shared" si="20"/>
        <v>9.0242</v>
      </c>
      <c r="F25" s="17">
        <f t="shared" si="21"/>
        <v>615309.8429640001</v>
      </c>
      <c r="G25" s="19">
        <f t="shared" si="22"/>
        <v>6.4672</v>
      </c>
      <c r="H25" s="17">
        <f t="shared" si="22"/>
        <v>440962.28102399997</v>
      </c>
      <c r="I25" s="19">
        <f t="shared" si="22"/>
        <v>7.219360000000001</v>
      </c>
      <c r="J25" s="17">
        <f t="shared" si="22"/>
        <v>492247.8743712001</v>
      </c>
      <c r="K25" s="19">
        <f t="shared" si="23"/>
        <v>5.6588</v>
      </c>
      <c r="L25" s="17">
        <f t="shared" si="23"/>
        <v>385841.995896</v>
      </c>
      <c r="M25" s="19">
        <f t="shared" si="23"/>
        <v>6.316940000000001</v>
      </c>
      <c r="N25" s="17">
        <f t="shared" si="23"/>
        <v>430716.8900748001</v>
      </c>
      <c r="O25" s="19">
        <f t="shared" si="24"/>
        <v>2.4252000000000002</v>
      </c>
      <c r="P25" s="17">
        <f t="shared" si="24"/>
        <v>165360.855384</v>
      </c>
      <c r="Q25" s="19">
        <f t="shared" si="24"/>
        <v>2.7072600000000007</v>
      </c>
      <c r="R25" s="17">
        <f t="shared" si="24"/>
        <v>184592.95288920004</v>
      </c>
    </row>
    <row r="26" spans="1:18" ht="12.75">
      <c r="A26" s="14">
        <f t="shared" si="17"/>
        <v>2323725.0335999997</v>
      </c>
      <c r="B26" s="15">
        <v>34.08</v>
      </c>
      <c r="C26" s="15">
        <f t="shared" si="18"/>
        <v>8.766</v>
      </c>
      <c r="D26" s="14">
        <f t="shared" si="19"/>
        <v>597704.62572</v>
      </c>
      <c r="E26" s="15">
        <f t="shared" si="20"/>
        <v>9.9108</v>
      </c>
      <c r="F26" s="14">
        <f t="shared" si="21"/>
        <v>675762.149736</v>
      </c>
      <c r="G26" s="16">
        <f t="shared" si="22"/>
        <v>7.0128</v>
      </c>
      <c r="H26" s="14">
        <f t="shared" si="22"/>
        <v>478163.70057600003</v>
      </c>
      <c r="I26" s="16">
        <f t="shared" si="22"/>
        <v>7.928640000000001</v>
      </c>
      <c r="J26" s="14">
        <f t="shared" si="22"/>
        <v>540609.7197888</v>
      </c>
      <c r="K26" s="16">
        <f t="shared" si="23"/>
        <v>6.1362000000000005</v>
      </c>
      <c r="L26" s="14">
        <f t="shared" si="23"/>
        <v>418393.23800400004</v>
      </c>
      <c r="M26" s="16">
        <f t="shared" si="23"/>
        <v>6.93756</v>
      </c>
      <c r="N26" s="14">
        <f t="shared" si="23"/>
        <v>473033.50481520005</v>
      </c>
      <c r="O26" s="16">
        <f t="shared" si="24"/>
        <v>2.6298000000000004</v>
      </c>
      <c r="P26" s="14">
        <f t="shared" si="24"/>
        <v>179311.38771600003</v>
      </c>
      <c r="Q26" s="16">
        <f t="shared" si="24"/>
        <v>2.9732400000000005</v>
      </c>
      <c r="R26" s="14">
        <f t="shared" si="24"/>
        <v>202728.64492080003</v>
      </c>
    </row>
    <row r="27" spans="1:18" ht="12.75">
      <c r="A27" s="17">
        <f t="shared" si="17"/>
        <v>2556233.9058000003</v>
      </c>
      <c r="B27" s="15">
        <v>37.49</v>
      </c>
      <c r="C27" s="18">
        <f t="shared" si="18"/>
        <v>9.448</v>
      </c>
      <c r="D27" s="17">
        <f t="shared" si="19"/>
        <v>644206.40016</v>
      </c>
      <c r="E27" s="18">
        <f t="shared" si="20"/>
        <v>10.7974</v>
      </c>
      <c r="F27" s="17">
        <f t="shared" si="21"/>
        <v>736214.4565079999</v>
      </c>
      <c r="G27" s="19">
        <f t="shared" si="22"/>
        <v>7.558400000000001</v>
      </c>
      <c r="H27" s="17">
        <f t="shared" si="22"/>
        <v>515365.120128</v>
      </c>
      <c r="I27" s="19">
        <f t="shared" si="22"/>
        <v>8.63792</v>
      </c>
      <c r="J27" s="17">
        <f t="shared" si="22"/>
        <v>588971.5652064</v>
      </c>
      <c r="K27" s="19">
        <f t="shared" si="23"/>
        <v>6.613600000000001</v>
      </c>
      <c r="L27" s="17">
        <f t="shared" si="23"/>
        <v>450944.480112</v>
      </c>
      <c r="M27" s="19">
        <f t="shared" si="23"/>
        <v>7.55818</v>
      </c>
      <c r="N27" s="17">
        <f t="shared" si="23"/>
        <v>515350.1195556</v>
      </c>
      <c r="O27" s="19">
        <f t="shared" si="24"/>
        <v>2.8344000000000005</v>
      </c>
      <c r="P27" s="17">
        <f t="shared" si="24"/>
        <v>193261.92004800003</v>
      </c>
      <c r="Q27" s="19">
        <f t="shared" si="24"/>
        <v>3.2392200000000004</v>
      </c>
      <c r="R27" s="17">
        <f t="shared" si="24"/>
        <v>220864.33695240002</v>
      </c>
    </row>
    <row r="28" spans="1:18" ht="12.75">
      <c r="A28" s="20">
        <f t="shared" si="17"/>
        <v>3068298.9</v>
      </c>
      <c r="B28" s="21">
        <v>45</v>
      </c>
      <c r="C28" s="22">
        <f t="shared" si="18"/>
        <v>10.95</v>
      </c>
      <c r="D28" s="20">
        <f t="shared" si="19"/>
        <v>746619.399</v>
      </c>
      <c r="E28" s="22">
        <f t="shared" si="20"/>
        <v>12.75</v>
      </c>
      <c r="F28" s="20">
        <f t="shared" si="21"/>
        <v>869351.355</v>
      </c>
      <c r="G28" s="23">
        <f t="shared" si="22"/>
        <v>8.76</v>
      </c>
      <c r="H28" s="20">
        <f t="shared" si="22"/>
        <v>597295.5192</v>
      </c>
      <c r="I28" s="23">
        <f t="shared" si="22"/>
        <v>10.200000000000001</v>
      </c>
      <c r="J28" s="20">
        <f t="shared" si="22"/>
        <v>695481.084</v>
      </c>
      <c r="K28" s="23">
        <f t="shared" si="23"/>
        <v>7.665</v>
      </c>
      <c r="L28" s="20">
        <f t="shared" si="23"/>
        <v>522633.57930000004</v>
      </c>
      <c r="M28" s="23">
        <f t="shared" si="23"/>
        <v>8.925</v>
      </c>
      <c r="N28" s="20">
        <f t="shared" si="23"/>
        <v>608545.9485</v>
      </c>
      <c r="O28" s="23">
        <f t="shared" si="24"/>
        <v>3.285</v>
      </c>
      <c r="P28" s="20">
        <f t="shared" si="24"/>
        <v>223985.81970000002</v>
      </c>
      <c r="Q28" s="23">
        <f t="shared" si="24"/>
        <v>3.8250000000000006</v>
      </c>
      <c r="R28" s="20">
        <f t="shared" si="24"/>
        <v>260805.40650000004</v>
      </c>
    </row>
    <row r="30" spans="1:18" ht="12.75">
      <c r="A30" s="32" t="s">
        <v>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10">
        <f aca="true" t="shared" si="25" ref="A31:A44">B31*$B$1</f>
        <v>3136483.32</v>
      </c>
      <c r="B31" s="11">
        <v>46</v>
      </c>
      <c r="C31" s="12">
        <f aca="true" t="shared" si="26" ref="C31:C44">((B31-45)*0.18)+(45*0.26)</f>
        <v>11.88</v>
      </c>
      <c r="D31" s="10">
        <f aca="true" t="shared" si="27" ref="D31:D44">C31*$B$1</f>
        <v>810030.9096</v>
      </c>
      <c r="E31" s="12">
        <f aca="true" t="shared" si="28" ref="E31:E44">((B31-45)*0.24)+(45*0.26)</f>
        <v>11.940000000000001</v>
      </c>
      <c r="F31" s="10">
        <f aca="true" t="shared" si="29" ref="F31:F44">E31*$B$1</f>
        <v>814121.9748000001</v>
      </c>
      <c r="G31" s="13">
        <f aca="true" t="shared" si="30" ref="G31:G44">C31*0.8</f>
        <v>9.504000000000001</v>
      </c>
      <c r="H31" s="10">
        <f aca="true" t="shared" si="31" ref="H31:H44">D31*0.8</f>
        <v>648024.72768</v>
      </c>
      <c r="I31" s="13">
        <f aca="true" t="shared" si="32" ref="I31:I44">E31*0.8</f>
        <v>9.552000000000001</v>
      </c>
      <c r="J31" s="10">
        <f aca="true" t="shared" si="33" ref="J31:J44">F31*0.8</f>
        <v>651297.5798400001</v>
      </c>
      <c r="K31" s="13">
        <f aca="true" t="shared" si="34" ref="K31:K44">C31*0.7</f>
        <v>8.316</v>
      </c>
      <c r="L31" s="10">
        <f aca="true" t="shared" si="35" ref="L31:L44">D31*0.7</f>
        <v>567021.6367200001</v>
      </c>
      <c r="M31" s="13">
        <f aca="true" t="shared" si="36" ref="M31:M44">E31*0.7</f>
        <v>8.358000000000002</v>
      </c>
      <c r="N31" s="10">
        <f aca="true" t="shared" si="37" ref="N31:N44">F31*0.7</f>
        <v>569885.3823600002</v>
      </c>
      <c r="O31" s="13">
        <f aca="true" t="shared" si="38" ref="O31:O44">C31*0.3</f>
        <v>3.564000000000001</v>
      </c>
      <c r="P31" s="10">
        <f aca="true" t="shared" si="39" ref="P31:P44">D31*0.3</f>
        <v>243009.27288000003</v>
      </c>
      <c r="Q31" s="13">
        <f aca="true" t="shared" si="40" ref="Q31:Q44">E31*0.3</f>
        <v>3.5820000000000007</v>
      </c>
      <c r="R31" s="10">
        <f aca="true" t="shared" si="41" ref="R31:R44">F31*0.3</f>
        <v>244236.59244000007</v>
      </c>
    </row>
    <row r="32" spans="1:18" ht="12.75">
      <c r="A32" s="14">
        <f t="shared" si="25"/>
        <v>3253078.6782</v>
      </c>
      <c r="B32" s="15">
        <v>47.71</v>
      </c>
      <c r="C32" s="15">
        <f t="shared" si="26"/>
        <v>12.187800000000001</v>
      </c>
      <c r="D32" s="14">
        <f t="shared" si="27"/>
        <v>831018.074076</v>
      </c>
      <c r="E32" s="15">
        <f t="shared" si="28"/>
        <v>12.3504</v>
      </c>
      <c r="F32" s="14">
        <f t="shared" si="29"/>
        <v>842104.860768</v>
      </c>
      <c r="G32" s="16">
        <f t="shared" si="30"/>
        <v>9.750240000000002</v>
      </c>
      <c r="H32" s="14">
        <f t="shared" si="31"/>
        <v>664814.4592608</v>
      </c>
      <c r="I32" s="16">
        <f t="shared" si="32"/>
        <v>9.880320000000001</v>
      </c>
      <c r="J32" s="14">
        <f t="shared" si="33"/>
        <v>673683.8886144</v>
      </c>
      <c r="K32" s="16">
        <f t="shared" si="34"/>
        <v>8.531460000000001</v>
      </c>
      <c r="L32" s="14">
        <f t="shared" si="35"/>
        <v>581712.6518532</v>
      </c>
      <c r="M32" s="16">
        <f t="shared" si="36"/>
        <v>8.645280000000001</v>
      </c>
      <c r="N32" s="14">
        <f t="shared" si="37"/>
        <v>589473.4025376</v>
      </c>
      <c r="O32" s="16">
        <f t="shared" si="38"/>
        <v>3.656340000000001</v>
      </c>
      <c r="P32" s="14">
        <f t="shared" si="39"/>
        <v>249305.42222280003</v>
      </c>
      <c r="Q32" s="16">
        <f t="shared" si="40"/>
        <v>3.705120000000001</v>
      </c>
      <c r="R32" s="14">
        <f t="shared" si="41"/>
        <v>252631.45823040005</v>
      </c>
    </row>
    <row r="33" spans="1:18" ht="12.75">
      <c r="A33" s="17">
        <f t="shared" si="25"/>
        <v>3485587.5503999996</v>
      </c>
      <c r="B33" s="15">
        <v>51.12</v>
      </c>
      <c r="C33" s="18">
        <f t="shared" si="26"/>
        <v>12.8016</v>
      </c>
      <c r="D33" s="17">
        <f t="shared" si="27"/>
        <v>872869.671072</v>
      </c>
      <c r="E33" s="18">
        <f t="shared" si="28"/>
        <v>13.168800000000001</v>
      </c>
      <c r="F33" s="17">
        <f t="shared" si="29"/>
        <v>897906.990096</v>
      </c>
      <c r="G33" s="19">
        <f t="shared" si="30"/>
        <v>10.241280000000001</v>
      </c>
      <c r="H33" s="17">
        <f t="shared" si="31"/>
        <v>698295.7368576</v>
      </c>
      <c r="I33" s="19">
        <f t="shared" si="32"/>
        <v>10.535040000000002</v>
      </c>
      <c r="J33" s="17">
        <f t="shared" si="33"/>
        <v>718325.5920768001</v>
      </c>
      <c r="K33" s="19">
        <f t="shared" si="34"/>
        <v>8.961120000000001</v>
      </c>
      <c r="L33" s="17">
        <f t="shared" si="35"/>
        <v>611008.7697504001</v>
      </c>
      <c r="M33" s="19">
        <f t="shared" si="36"/>
        <v>9.218160000000001</v>
      </c>
      <c r="N33" s="17">
        <f t="shared" si="37"/>
        <v>628534.8930672001</v>
      </c>
      <c r="O33" s="19">
        <f t="shared" si="38"/>
        <v>3.840480000000001</v>
      </c>
      <c r="P33" s="17">
        <f t="shared" si="39"/>
        <v>261860.90132160005</v>
      </c>
      <c r="Q33" s="19">
        <f t="shared" si="40"/>
        <v>3.950640000000001</v>
      </c>
      <c r="R33" s="17">
        <f t="shared" si="41"/>
        <v>269372.09702880005</v>
      </c>
    </row>
    <row r="34" spans="1:18" ht="12.75">
      <c r="A34" s="14">
        <f t="shared" si="25"/>
        <v>3718096.4226</v>
      </c>
      <c r="B34" s="15">
        <v>54.53</v>
      </c>
      <c r="C34" s="15">
        <f t="shared" si="26"/>
        <v>13.415400000000002</v>
      </c>
      <c r="D34" s="14">
        <f t="shared" si="27"/>
        <v>914721.2680680001</v>
      </c>
      <c r="E34" s="15">
        <f t="shared" si="28"/>
        <v>13.987200000000001</v>
      </c>
      <c r="F34" s="14">
        <f t="shared" si="29"/>
        <v>953709.119424</v>
      </c>
      <c r="G34" s="16">
        <f t="shared" si="30"/>
        <v>10.732320000000001</v>
      </c>
      <c r="H34" s="14">
        <f t="shared" si="31"/>
        <v>731777.0144544002</v>
      </c>
      <c r="I34" s="16">
        <f t="shared" si="32"/>
        <v>11.189760000000001</v>
      </c>
      <c r="J34" s="14">
        <f t="shared" si="33"/>
        <v>762967.2955392001</v>
      </c>
      <c r="K34" s="16">
        <f t="shared" si="34"/>
        <v>9.390780000000003</v>
      </c>
      <c r="L34" s="14">
        <f t="shared" si="35"/>
        <v>640304.8876476001</v>
      </c>
      <c r="M34" s="16">
        <f t="shared" si="36"/>
        <v>9.791040000000002</v>
      </c>
      <c r="N34" s="14">
        <f t="shared" si="37"/>
        <v>667596.3835968</v>
      </c>
      <c r="O34" s="16">
        <f t="shared" si="38"/>
        <v>4.024620000000001</v>
      </c>
      <c r="P34" s="14">
        <f t="shared" si="39"/>
        <v>274416.38042040006</v>
      </c>
      <c r="Q34" s="16">
        <f t="shared" si="40"/>
        <v>4.196160000000001</v>
      </c>
      <c r="R34" s="14">
        <f t="shared" si="41"/>
        <v>286112.73582720006</v>
      </c>
    </row>
    <row r="35" spans="1:18" ht="12.75">
      <c r="A35" s="17">
        <f t="shared" si="25"/>
        <v>3949923.4506</v>
      </c>
      <c r="B35" s="15">
        <v>57.93</v>
      </c>
      <c r="C35" s="18">
        <f t="shared" si="26"/>
        <v>14.0274</v>
      </c>
      <c r="D35" s="17">
        <f t="shared" si="27"/>
        <v>956450.133108</v>
      </c>
      <c r="E35" s="18">
        <f t="shared" si="28"/>
        <v>14.8032</v>
      </c>
      <c r="F35" s="17">
        <f t="shared" si="29"/>
        <v>1009347.606144</v>
      </c>
      <c r="G35" s="19">
        <f t="shared" si="30"/>
        <v>11.22192</v>
      </c>
      <c r="H35" s="17">
        <f t="shared" si="31"/>
        <v>765160.1064864001</v>
      </c>
      <c r="I35" s="19">
        <f t="shared" si="32"/>
        <v>11.84256</v>
      </c>
      <c r="J35" s="17">
        <f t="shared" si="33"/>
        <v>807478.0849152</v>
      </c>
      <c r="K35" s="19">
        <f t="shared" si="34"/>
        <v>9.819180000000001</v>
      </c>
      <c r="L35" s="17">
        <f t="shared" si="35"/>
        <v>669515.0931756</v>
      </c>
      <c r="M35" s="19">
        <f t="shared" si="36"/>
        <v>10.362240000000002</v>
      </c>
      <c r="N35" s="17">
        <f t="shared" si="37"/>
        <v>706543.3243008</v>
      </c>
      <c r="O35" s="19">
        <f t="shared" si="38"/>
        <v>4.208220000000001</v>
      </c>
      <c r="P35" s="17">
        <f t="shared" si="39"/>
        <v>286935.03993240005</v>
      </c>
      <c r="Q35" s="19">
        <f t="shared" si="40"/>
        <v>4.4409600000000005</v>
      </c>
      <c r="R35" s="17">
        <f t="shared" si="41"/>
        <v>302804.28184320003</v>
      </c>
    </row>
    <row r="36" spans="1:18" ht="12.75">
      <c r="A36" s="14">
        <f t="shared" si="25"/>
        <v>4182432.3228</v>
      </c>
      <c r="B36" s="15">
        <v>61.34</v>
      </c>
      <c r="C36" s="15">
        <f t="shared" si="26"/>
        <v>14.641200000000001</v>
      </c>
      <c r="D36" s="14">
        <f t="shared" si="27"/>
        <v>998301.7301040001</v>
      </c>
      <c r="E36" s="15">
        <f t="shared" si="28"/>
        <v>15.6216</v>
      </c>
      <c r="F36" s="14">
        <f t="shared" si="29"/>
        <v>1065149.735472</v>
      </c>
      <c r="G36" s="16">
        <f t="shared" si="30"/>
        <v>11.712960000000002</v>
      </c>
      <c r="H36" s="14">
        <f t="shared" si="31"/>
        <v>798641.3840832001</v>
      </c>
      <c r="I36" s="16">
        <f t="shared" si="32"/>
        <v>12.497280000000002</v>
      </c>
      <c r="J36" s="14">
        <f t="shared" si="33"/>
        <v>852119.7883776</v>
      </c>
      <c r="K36" s="16">
        <f t="shared" si="34"/>
        <v>10.248840000000001</v>
      </c>
      <c r="L36" s="14">
        <f t="shared" si="35"/>
        <v>698811.2110728001</v>
      </c>
      <c r="M36" s="16">
        <f t="shared" si="36"/>
        <v>10.935120000000001</v>
      </c>
      <c r="N36" s="14">
        <f t="shared" si="37"/>
        <v>745604.8148304</v>
      </c>
      <c r="O36" s="16">
        <f t="shared" si="38"/>
        <v>4.392360000000001</v>
      </c>
      <c r="P36" s="14">
        <f t="shared" si="39"/>
        <v>299490.5190312001</v>
      </c>
      <c r="Q36" s="16">
        <f t="shared" si="40"/>
        <v>4.686480000000001</v>
      </c>
      <c r="R36" s="14">
        <f t="shared" si="41"/>
        <v>319544.92064160004</v>
      </c>
    </row>
    <row r="37" spans="1:18" ht="12.75">
      <c r="A37" s="17">
        <f t="shared" si="25"/>
        <v>4414941.195</v>
      </c>
      <c r="B37" s="15">
        <v>64.75</v>
      </c>
      <c r="C37" s="18">
        <f t="shared" si="26"/>
        <v>15.255</v>
      </c>
      <c r="D37" s="17">
        <f t="shared" si="27"/>
        <v>1040153.3271</v>
      </c>
      <c r="E37" s="18">
        <f t="shared" si="28"/>
        <v>16.44</v>
      </c>
      <c r="F37" s="17">
        <f t="shared" si="29"/>
        <v>1120951.8648</v>
      </c>
      <c r="G37" s="19">
        <f t="shared" si="30"/>
        <v>12.204</v>
      </c>
      <c r="H37" s="17">
        <f t="shared" si="31"/>
        <v>832122.66168</v>
      </c>
      <c r="I37" s="19">
        <f t="shared" si="32"/>
        <v>13.152000000000001</v>
      </c>
      <c r="J37" s="17">
        <f t="shared" si="33"/>
        <v>896761.4918400001</v>
      </c>
      <c r="K37" s="19">
        <f t="shared" si="34"/>
        <v>10.678500000000001</v>
      </c>
      <c r="L37" s="17">
        <f t="shared" si="35"/>
        <v>728107.32897</v>
      </c>
      <c r="M37" s="19">
        <f t="shared" si="36"/>
        <v>11.508000000000003</v>
      </c>
      <c r="N37" s="17">
        <f t="shared" si="37"/>
        <v>784666.3053600001</v>
      </c>
      <c r="O37" s="19">
        <f t="shared" si="38"/>
        <v>4.576500000000001</v>
      </c>
      <c r="P37" s="17">
        <f t="shared" si="39"/>
        <v>312045.99813</v>
      </c>
      <c r="Q37" s="19">
        <f t="shared" si="40"/>
        <v>4.932000000000001</v>
      </c>
      <c r="R37" s="17">
        <f t="shared" si="41"/>
        <v>336285.5594400001</v>
      </c>
    </row>
    <row r="38" spans="1:18" ht="12.75">
      <c r="A38" s="14">
        <f t="shared" si="25"/>
        <v>4647450.0671999995</v>
      </c>
      <c r="B38" s="15">
        <v>68.16</v>
      </c>
      <c r="C38" s="15">
        <f t="shared" si="26"/>
        <v>15.8688</v>
      </c>
      <c r="D38" s="14">
        <f t="shared" si="27"/>
        <v>1082004.924096</v>
      </c>
      <c r="E38" s="15">
        <f t="shared" si="28"/>
        <v>17.2584</v>
      </c>
      <c r="F38" s="14">
        <f t="shared" si="29"/>
        <v>1176753.994128</v>
      </c>
      <c r="G38" s="16">
        <f t="shared" si="30"/>
        <v>12.69504</v>
      </c>
      <c r="H38" s="14">
        <f t="shared" si="31"/>
        <v>865603.9392768</v>
      </c>
      <c r="I38" s="16">
        <f t="shared" si="32"/>
        <v>13.806720000000002</v>
      </c>
      <c r="J38" s="14">
        <f t="shared" si="33"/>
        <v>941403.1953024</v>
      </c>
      <c r="K38" s="16">
        <f t="shared" si="34"/>
        <v>11.108160000000002</v>
      </c>
      <c r="L38" s="14">
        <f t="shared" si="35"/>
        <v>757403.4468672</v>
      </c>
      <c r="M38" s="16">
        <f t="shared" si="36"/>
        <v>12.080880000000002</v>
      </c>
      <c r="N38" s="14">
        <f t="shared" si="37"/>
        <v>823727.7958896001</v>
      </c>
      <c r="O38" s="16">
        <f t="shared" si="38"/>
        <v>4.76064</v>
      </c>
      <c r="P38" s="14">
        <f t="shared" si="39"/>
        <v>324601.4772288</v>
      </c>
      <c r="Q38" s="16">
        <f t="shared" si="40"/>
        <v>5.177520000000001</v>
      </c>
      <c r="R38" s="14">
        <f t="shared" si="41"/>
        <v>353026.19823840004</v>
      </c>
    </row>
    <row r="39" spans="1:18" ht="12.75">
      <c r="A39" s="17">
        <f t="shared" si="25"/>
        <v>4879277.0952</v>
      </c>
      <c r="B39" s="15">
        <v>71.56</v>
      </c>
      <c r="C39" s="18">
        <f t="shared" si="26"/>
        <v>16.480800000000002</v>
      </c>
      <c r="D39" s="17">
        <f t="shared" si="27"/>
        <v>1123733.7891360002</v>
      </c>
      <c r="E39" s="18">
        <f t="shared" si="28"/>
        <v>18.0744</v>
      </c>
      <c r="F39" s="17">
        <f t="shared" si="29"/>
        <v>1232392.480848</v>
      </c>
      <c r="G39" s="19">
        <f t="shared" si="30"/>
        <v>13.184640000000002</v>
      </c>
      <c r="H39" s="17">
        <f t="shared" si="31"/>
        <v>898987.0313088002</v>
      </c>
      <c r="I39" s="19">
        <f t="shared" si="32"/>
        <v>14.459520000000001</v>
      </c>
      <c r="J39" s="17">
        <f t="shared" si="33"/>
        <v>985913.9846784</v>
      </c>
      <c r="K39" s="19">
        <f t="shared" si="34"/>
        <v>11.536560000000003</v>
      </c>
      <c r="L39" s="17">
        <f t="shared" si="35"/>
        <v>786613.6523952002</v>
      </c>
      <c r="M39" s="19">
        <f t="shared" si="36"/>
        <v>12.652080000000002</v>
      </c>
      <c r="N39" s="17">
        <f t="shared" si="37"/>
        <v>862674.7365936</v>
      </c>
      <c r="O39" s="19">
        <f t="shared" si="38"/>
        <v>4.9442400000000015</v>
      </c>
      <c r="P39" s="17">
        <f t="shared" si="39"/>
        <v>337120.1367408001</v>
      </c>
      <c r="Q39" s="19">
        <f t="shared" si="40"/>
        <v>5.422320000000001</v>
      </c>
      <c r="R39" s="17">
        <f t="shared" si="41"/>
        <v>369717.7442544</v>
      </c>
    </row>
    <row r="40" spans="1:18" ht="12.75">
      <c r="A40" s="14">
        <f t="shared" si="25"/>
        <v>5111785.9673999995</v>
      </c>
      <c r="B40" s="15">
        <v>74.97</v>
      </c>
      <c r="C40" s="15">
        <f t="shared" si="26"/>
        <v>17.0946</v>
      </c>
      <c r="D40" s="14">
        <f t="shared" si="27"/>
        <v>1165585.386132</v>
      </c>
      <c r="E40" s="15">
        <f t="shared" si="28"/>
        <v>18.8928</v>
      </c>
      <c r="F40" s="14">
        <f t="shared" si="29"/>
        <v>1288194.610176</v>
      </c>
      <c r="G40" s="16">
        <f t="shared" si="30"/>
        <v>13.67568</v>
      </c>
      <c r="H40" s="14">
        <f t="shared" si="31"/>
        <v>932468.3089056001</v>
      </c>
      <c r="I40" s="16">
        <f t="shared" si="32"/>
        <v>15.114240000000002</v>
      </c>
      <c r="J40" s="14">
        <f t="shared" si="33"/>
        <v>1030555.6881408001</v>
      </c>
      <c r="K40" s="16">
        <f t="shared" si="34"/>
        <v>11.966220000000002</v>
      </c>
      <c r="L40" s="14">
        <f t="shared" si="35"/>
        <v>815909.7702924</v>
      </c>
      <c r="M40" s="16">
        <f t="shared" si="36"/>
        <v>13.224960000000003</v>
      </c>
      <c r="N40" s="14">
        <f t="shared" si="37"/>
        <v>901736.2271232001</v>
      </c>
      <c r="O40" s="16">
        <f t="shared" si="38"/>
        <v>5.128380000000001</v>
      </c>
      <c r="P40" s="14">
        <f t="shared" si="39"/>
        <v>349675.61583960004</v>
      </c>
      <c r="Q40" s="16">
        <f t="shared" si="40"/>
        <v>5.667840000000001</v>
      </c>
      <c r="R40" s="14">
        <f t="shared" si="41"/>
        <v>386458.3830528001</v>
      </c>
    </row>
    <row r="41" spans="1:18" ht="12.75">
      <c r="A41" s="17">
        <f t="shared" si="25"/>
        <v>5344294.8396</v>
      </c>
      <c r="B41" s="15">
        <v>78.38</v>
      </c>
      <c r="C41" s="18">
        <f t="shared" si="26"/>
        <v>17.7084</v>
      </c>
      <c r="D41" s="17">
        <f t="shared" si="27"/>
        <v>1207436.983128</v>
      </c>
      <c r="E41" s="18">
        <f t="shared" si="28"/>
        <v>19.711199999999998</v>
      </c>
      <c r="F41" s="17">
        <f t="shared" si="29"/>
        <v>1343996.739504</v>
      </c>
      <c r="G41" s="19">
        <f t="shared" si="30"/>
        <v>14.166720000000002</v>
      </c>
      <c r="H41" s="17">
        <f t="shared" si="31"/>
        <v>965949.5865024001</v>
      </c>
      <c r="I41" s="19">
        <f t="shared" si="32"/>
        <v>15.76896</v>
      </c>
      <c r="J41" s="17">
        <f t="shared" si="33"/>
        <v>1075197.3916032</v>
      </c>
      <c r="K41" s="19">
        <f t="shared" si="34"/>
        <v>12.395880000000002</v>
      </c>
      <c r="L41" s="17">
        <f t="shared" si="35"/>
        <v>845205.8881896001</v>
      </c>
      <c r="M41" s="19">
        <f t="shared" si="36"/>
        <v>13.79784</v>
      </c>
      <c r="N41" s="17">
        <f t="shared" si="37"/>
        <v>940797.7176528</v>
      </c>
      <c r="O41" s="19">
        <f t="shared" si="38"/>
        <v>5.312520000000001</v>
      </c>
      <c r="P41" s="17">
        <f t="shared" si="39"/>
        <v>362231.0949384001</v>
      </c>
      <c r="Q41" s="19">
        <f t="shared" si="40"/>
        <v>5.91336</v>
      </c>
      <c r="R41" s="17">
        <f t="shared" si="41"/>
        <v>403199.0218512</v>
      </c>
    </row>
    <row r="42" spans="1:18" ht="12.75">
      <c r="A42" s="14">
        <f t="shared" si="25"/>
        <v>5576803.711800001</v>
      </c>
      <c r="B42" s="15">
        <v>81.79</v>
      </c>
      <c r="C42" s="15">
        <f t="shared" si="26"/>
        <v>18.322200000000002</v>
      </c>
      <c r="D42" s="14">
        <f t="shared" si="27"/>
        <v>1249288.580124</v>
      </c>
      <c r="E42" s="15">
        <f t="shared" si="28"/>
        <v>20.529600000000002</v>
      </c>
      <c r="F42" s="14">
        <f t="shared" si="29"/>
        <v>1399798.868832</v>
      </c>
      <c r="G42" s="16">
        <f t="shared" si="30"/>
        <v>14.657760000000003</v>
      </c>
      <c r="H42" s="14">
        <f t="shared" si="31"/>
        <v>999430.8640992001</v>
      </c>
      <c r="I42" s="16">
        <f t="shared" si="32"/>
        <v>16.42368</v>
      </c>
      <c r="J42" s="14">
        <f t="shared" si="33"/>
        <v>1119839.0950656</v>
      </c>
      <c r="K42" s="16">
        <f t="shared" si="34"/>
        <v>12.825540000000002</v>
      </c>
      <c r="L42" s="14">
        <f t="shared" si="35"/>
        <v>874502.0060868001</v>
      </c>
      <c r="M42" s="16">
        <f t="shared" si="36"/>
        <v>14.370720000000002</v>
      </c>
      <c r="N42" s="14">
        <f t="shared" si="37"/>
        <v>979859.2081824001</v>
      </c>
      <c r="O42" s="16">
        <f t="shared" si="38"/>
        <v>5.496660000000001</v>
      </c>
      <c r="P42" s="14">
        <f t="shared" si="39"/>
        <v>374786.5740372001</v>
      </c>
      <c r="Q42" s="16">
        <f t="shared" si="40"/>
        <v>6.158880000000002</v>
      </c>
      <c r="R42" s="14">
        <f t="shared" si="41"/>
        <v>419939.6606496001</v>
      </c>
    </row>
    <row r="43" spans="1:18" ht="12.75">
      <c r="A43" s="17">
        <f t="shared" si="25"/>
        <v>5809312.584</v>
      </c>
      <c r="B43" s="15">
        <v>85.2</v>
      </c>
      <c r="C43" s="18">
        <f t="shared" si="26"/>
        <v>18.936</v>
      </c>
      <c r="D43" s="17">
        <f t="shared" si="27"/>
        <v>1291140.17712</v>
      </c>
      <c r="E43" s="18">
        <f t="shared" si="28"/>
        <v>21.348</v>
      </c>
      <c r="F43" s="17">
        <f t="shared" si="29"/>
        <v>1455600.99816</v>
      </c>
      <c r="G43" s="19">
        <f t="shared" si="30"/>
        <v>15.148800000000001</v>
      </c>
      <c r="H43" s="17">
        <f t="shared" si="31"/>
        <v>1032912.141696</v>
      </c>
      <c r="I43" s="19">
        <f t="shared" si="32"/>
        <v>17.0784</v>
      </c>
      <c r="J43" s="17">
        <f t="shared" si="33"/>
        <v>1164480.798528</v>
      </c>
      <c r="K43" s="19">
        <f t="shared" si="34"/>
        <v>13.255200000000002</v>
      </c>
      <c r="L43" s="17">
        <f t="shared" si="35"/>
        <v>903798.1239840001</v>
      </c>
      <c r="M43" s="19">
        <f t="shared" si="36"/>
        <v>14.9436</v>
      </c>
      <c r="N43" s="17">
        <f t="shared" si="37"/>
        <v>1018920.698712</v>
      </c>
      <c r="O43" s="19">
        <f t="shared" si="38"/>
        <v>5.6808000000000005</v>
      </c>
      <c r="P43" s="17">
        <f t="shared" si="39"/>
        <v>387342.053136</v>
      </c>
      <c r="Q43" s="19">
        <f t="shared" si="40"/>
        <v>6.404400000000001</v>
      </c>
      <c r="R43" s="17">
        <f t="shared" si="41"/>
        <v>436680.29944800003</v>
      </c>
    </row>
    <row r="44" spans="1:18" ht="12.75">
      <c r="A44" s="20">
        <f t="shared" si="25"/>
        <v>6136597.8</v>
      </c>
      <c r="B44" s="21">
        <v>90</v>
      </c>
      <c r="C44" s="22">
        <f t="shared" si="26"/>
        <v>19.8</v>
      </c>
      <c r="D44" s="20">
        <f t="shared" si="27"/>
        <v>1350051.516</v>
      </c>
      <c r="E44" s="22">
        <f t="shared" si="28"/>
        <v>22.5</v>
      </c>
      <c r="F44" s="20">
        <f t="shared" si="29"/>
        <v>1534149.45</v>
      </c>
      <c r="G44" s="23">
        <f t="shared" si="30"/>
        <v>15.840000000000002</v>
      </c>
      <c r="H44" s="20">
        <f t="shared" si="31"/>
        <v>1080041.2128</v>
      </c>
      <c r="I44" s="23">
        <f t="shared" si="32"/>
        <v>18</v>
      </c>
      <c r="J44" s="20">
        <f t="shared" si="33"/>
        <v>1227319.56</v>
      </c>
      <c r="K44" s="23">
        <f t="shared" si="34"/>
        <v>13.860000000000001</v>
      </c>
      <c r="L44" s="20">
        <f t="shared" si="35"/>
        <v>945036.0612000001</v>
      </c>
      <c r="M44" s="23">
        <f t="shared" si="36"/>
        <v>15.750000000000002</v>
      </c>
      <c r="N44" s="20">
        <f t="shared" si="37"/>
        <v>1073904.615</v>
      </c>
      <c r="O44" s="23">
        <f t="shared" si="38"/>
        <v>5.940000000000001</v>
      </c>
      <c r="P44" s="20">
        <f t="shared" si="39"/>
        <v>405015.45480000007</v>
      </c>
      <c r="Q44" s="23">
        <f t="shared" si="40"/>
        <v>6.750000000000001</v>
      </c>
      <c r="R44" s="20">
        <f t="shared" si="41"/>
        <v>460244.8350000001</v>
      </c>
    </row>
    <row r="45" spans="1:18" ht="12.75">
      <c r="A45" s="24"/>
      <c r="B45" s="25"/>
      <c r="C45" s="25"/>
      <c r="D45" s="9"/>
      <c r="E45" s="25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>
      <c r="A46" s="32" t="s">
        <v>8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ht="12.75">
      <c r="A47" s="10">
        <f aca="true" t="shared" si="42" ref="A47:A64">B47*$B$1</f>
        <v>6204782.22</v>
      </c>
      <c r="B47" s="11">
        <v>91</v>
      </c>
      <c r="C47" s="12">
        <f aca="true" t="shared" si="43" ref="C47:C64">((B47-90)*0.17)+(90*0.24)</f>
        <v>21.77</v>
      </c>
      <c r="D47" s="10">
        <f aca="true" t="shared" si="44" ref="D47:D64">C47*$B$1</f>
        <v>1484374.8233999999</v>
      </c>
      <c r="E47" s="12">
        <f aca="true" t="shared" si="45" ref="E47:E64">((B47-90)*0.22)+(90*0.24)</f>
        <v>21.819999999999997</v>
      </c>
      <c r="F47" s="10">
        <f aca="true" t="shared" si="46" ref="F47:F64">E47*$B$1</f>
        <v>1487784.0443999998</v>
      </c>
      <c r="G47" s="13">
        <f aca="true" t="shared" si="47" ref="G47:G64">C47*0.8</f>
        <v>17.416</v>
      </c>
      <c r="H47" s="10">
        <f aca="true" t="shared" si="48" ref="H47:H64">D47*0.8</f>
        <v>1187499.85872</v>
      </c>
      <c r="I47" s="13">
        <f aca="true" t="shared" si="49" ref="I47:I64">E47*0.8</f>
        <v>17.456</v>
      </c>
      <c r="J47" s="10">
        <f aca="true" t="shared" si="50" ref="J47:J64">F47*0.8</f>
        <v>1190227.2355199999</v>
      </c>
      <c r="K47" s="13">
        <f aca="true" t="shared" si="51" ref="K47:K64">C47*0.7</f>
        <v>15.239</v>
      </c>
      <c r="L47" s="10">
        <f aca="true" t="shared" si="52" ref="L47:L64">D47*0.7</f>
        <v>1039062.37638</v>
      </c>
      <c r="M47" s="13">
        <f aca="true" t="shared" si="53" ref="M47:M64">E47*0.7</f>
        <v>15.274</v>
      </c>
      <c r="N47" s="10">
        <f aca="true" t="shared" si="54" ref="N47:N64">F47*0.7</f>
        <v>1041448.8310799999</v>
      </c>
      <c r="O47" s="13">
        <f aca="true" t="shared" si="55" ref="O47:O64">C47*0.3</f>
        <v>6.531000000000001</v>
      </c>
      <c r="P47" s="10">
        <f aca="true" t="shared" si="56" ref="P47:P64">D47*0.3</f>
        <v>445312.44702</v>
      </c>
      <c r="Q47" s="13">
        <f aca="true" t="shared" si="57" ref="Q47:Q64">E47*0.3</f>
        <v>6.546</v>
      </c>
      <c r="R47" s="10">
        <f aca="true" t="shared" si="58" ref="R47:R64">F47*0.3</f>
        <v>446335.21332</v>
      </c>
    </row>
    <row r="48" spans="1:18" ht="12.75">
      <c r="A48" s="14">
        <f t="shared" si="42"/>
        <v>6506157.3564</v>
      </c>
      <c r="B48" s="15">
        <v>95.42</v>
      </c>
      <c r="C48" s="15">
        <f t="shared" si="43"/>
        <v>22.5214</v>
      </c>
      <c r="D48" s="14">
        <f t="shared" si="44"/>
        <v>1535608.596588</v>
      </c>
      <c r="E48" s="15">
        <f t="shared" si="45"/>
        <v>22.792399999999997</v>
      </c>
      <c r="F48" s="14">
        <f t="shared" si="46"/>
        <v>1554086.5744079999</v>
      </c>
      <c r="G48" s="16">
        <f t="shared" si="47"/>
        <v>18.017120000000002</v>
      </c>
      <c r="H48" s="14">
        <f t="shared" si="48"/>
        <v>1228486.8772704</v>
      </c>
      <c r="I48" s="16">
        <f t="shared" si="49"/>
        <v>18.233919999999998</v>
      </c>
      <c r="J48" s="14">
        <f t="shared" si="50"/>
        <v>1243269.2595264</v>
      </c>
      <c r="K48" s="16">
        <f t="shared" si="51"/>
        <v>15.764980000000001</v>
      </c>
      <c r="L48" s="14">
        <f t="shared" si="52"/>
        <v>1074926.0176116</v>
      </c>
      <c r="M48" s="16">
        <f t="shared" si="53"/>
        <v>15.95468</v>
      </c>
      <c r="N48" s="14">
        <f t="shared" si="54"/>
        <v>1087860.6020856</v>
      </c>
      <c r="O48" s="16">
        <f t="shared" si="55"/>
        <v>6.756420000000001</v>
      </c>
      <c r="P48" s="14">
        <f t="shared" si="56"/>
        <v>460682.5789764001</v>
      </c>
      <c r="Q48" s="16">
        <f t="shared" si="57"/>
        <v>6.83772</v>
      </c>
      <c r="R48" s="14">
        <f t="shared" si="58"/>
        <v>466225.9723224</v>
      </c>
    </row>
    <row r="49" spans="1:18" ht="12.75">
      <c r="A49" s="17">
        <f t="shared" si="42"/>
        <v>6738666.2286</v>
      </c>
      <c r="B49" s="15">
        <v>98.83</v>
      </c>
      <c r="C49" s="18">
        <f t="shared" si="43"/>
        <v>23.1011</v>
      </c>
      <c r="D49" s="17">
        <f t="shared" si="44"/>
        <v>1575135.1048619999</v>
      </c>
      <c r="E49" s="18">
        <f t="shared" si="45"/>
        <v>23.542599999999997</v>
      </c>
      <c r="F49" s="17">
        <f t="shared" si="46"/>
        <v>1605238.5262919997</v>
      </c>
      <c r="G49" s="19">
        <f t="shared" si="47"/>
        <v>18.48088</v>
      </c>
      <c r="H49" s="17">
        <f t="shared" si="48"/>
        <v>1260108.0838896</v>
      </c>
      <c r="I49" s="19">
        <f t="shared" si="49"/>
        <v>18.834079999999997</v>
      </c>
      <c r="J49" s="17">
        <f t="shared" si="50"/>
        <v>1284190.8210335998</v>
      </c>
      <c r="K49" s="19">
        <f t="shared" si="51"/>
        <v>16.17077</v>
      </c>
      <c r="L49" s="17">
        <f t="shared" si="52"/>
        <v>1102594.5734034</v>
      </c>
      <c r="M49" s="19">
        <f t="shared" si="53"/>
        <v>16.47982</v>
      </c>
      <c r="N49" s="17">
        <f t="shared" si="54"/>
        <v>1123666.9684044</v>
      </c>
      <c r="O49" s="19">
        <f t="shared" si="55"/>
        <v>6.9303300000000005</v>
      </c>
      <c r="P49" s="17">
        <f t="shared" si="56"/>
        <v>472540.5314586</v>
      </c>
      <c r="Q49" s="19">
        <f t="shared" si="57"/>
        <v>7.06278</v>
      </c>
      <c r="R49" s="17">
        <f t="shared" si="58"/>
        <v>481571.5578876</v>
      </c>
    </row>
    <row r="50" spans="1:18" ht="12.75">
      <c r="A50" s="14">
        <f t="shared" si="42"/>
        <v>6971175.100799999</v>
      </c>
      <c r="B50" s="15">
        <v>102.24</v>
      </c>
      <c r="C50" s="15">
        <f t="shared" si="43"/>
        <v>23.680799999999998</v>
      </c>
      <c r="D50" s="14">
        <f t="shared" si="44"/>
        <v>1614661.6131359998</v>
      </c>
      <c r="E50" s="15">
        <f t="shared" si="45"/>
        <v>24.292799999999996</v>
      </c>
      <c r="F50" s="14">
        <f t="shared" si="46"/>
        <v>1656390.4781759996</v>
      </c>
      <c r="G50" s="16">
        <f t="shared" si="47"/>
        <v>18.94464</v>
      </c>
      <c r="H50" s="14">
        <f t="shared" si="48"/>
        <v>1291729.2905088</v>
      </c>
      <c r="I50" s="16">
        <f t="shared" si="49"/>
        <v>19.43424</v>
      </c>
      <c r="J50" s="14">
        <f t="shared" si="50"/>
        <v>1325112.3825407997</v>
      </c>
      <c r="K50" s="16">
        <f t="shared" si="51"/>
        <v>16.57656</v>
      </c>
      <c r="L50" s="14">
        <f t="shared" si="52"/>
        <v>1130263.1291952</v>
      </c>
      <c r="M50" s="16">
        <f t="shared" si="53"/>
        <v>17.00496</v>
      </c>
      <c r="N50" s="14">
        <f t="shared" si="54"/>
        <v>1159473.3347231997</v>
      </c>
      <c r="O50" s="16">
        <f t="shared" si="55"/>
        <v>7.104240000000001</v>
      </c>
      <c r="P50" s="14">
        <f t="shared" si="56"/>
        <v>484398.4839408</v>
      </c>
      <c r="Q50" s="16">
        <f t="shared" si="57"/>
        <v>7.28784</v>
      </c>
      <c r="R50" s="14">
        <f t="shared" si="58"/>
        <v>496917.14345279994</v>
      </c>
    </row>
    <row r="51" spans="1:18" ht="12.75">
      <c r="A51" s="17">
        <f t="shared" si="42"/>
        <v>7203002.1288</v>
      </c>
      <c r="B51" s="15">
        <v>105.64</v>
      </c>
      <c r="C51" s="18">
        <f t="shared" si="43"/>
        <v>24.258799999999997</v>
      </c>
      <c r="D51" s="17">
        <f t="shared" si="44"/>
        <v>1654072.2078959998</v>
      </c>
      <c r="E51" s="18">
        <f t="shared" si="45"/>
        <v>25.040799999999997</v>
      </c>
      <c r="F51" s="17">
        <f t="shared" si="46"/>
        <v>1707392.4243359999</v>
      </c>
      <c r="G51" s="19">
        <f t="shared" si="47"/>
        <v>19.40704</v>
      </c>
      <c r="H51" s="17">
        <f t="shared" si="48"/>
        <v>1323257.7663168</v>
      </c>
      <c r="I51" s="19">
        <f t="shared" si="49"/>
        <v>20.03264</v>
      </c>
      <c r="J51" s="17">
        <f t="shared" si="50"/>
        <v>1365913.9394688</v>
      </c>
      <c r="K51" s="19">
        <f t="shared" si="51"/>
        <v>16.98116</v>
      </c>
      <c r="L51" s="17">
        <f t="shared" si="52"/>
        <v>1157850.5455272</v>
      </c>
      <c r="M51" s="19">
        <f t="shared" si="53"/>
        <v>17.52856</v>
      </c>
      <c r="N51" s="17">
        <f t="shared" si="54"/>
        <v>1195174.6970352</v>
      </c>
      <c r="O51" s="19">
        <f t="shared" si="55"/>
        <v>7.27764</v>
      </c>
      <c r="P51" s="17">
        <f t="shared" si="56"/>
        <v>496221.6623688</v>
      </c>
      <c r="Q51" s="19">
        <f t="shared" si="57"/>
        <v>7.51224</v>
      </c>
      <c r="R51" s="17">
        <f t="shared" si="58"/>
        <v>512217.72730080003</v>
      </c>
    </row>
    <row r="52" spans="1:18" ht="12.75">
      <c r="A52" s="14">
        <f t="shared" si="42"/>
        <v>7435511.000999999</v>
      </c>
      <c r="B52" s="15">
        <v>109.05</v>
      </c>
      <c r="C52" s="15">
        <f t="shared" si="43"/>
        <v>24.838499999999996</v>
      </c>
      <c r="D52" s="14">
        <f t="shared" si="44"/>
        <v>1693598.7161699997</v>
      </c>
      <c r="E52" s="15">
        <f t="shared" si="45"/>
        <v>25.790999999999997</v>
      </c>
      <c r="F52" s="14">
        <f t="shared" si="46"/>
        <v>1758544.3762199997</v>
      </c>
      <c r="G52" s="16">
        <f t="shared" si="47"/>
        <v>19.8708</v>
      </c>
      <c r="H52" s="14">
        <f t="shared" si="48"/>
        <v>1354878.9729359997</v>
      </c>
      <c r="I52" s="16">
        <f t="shared" si="49"/>
        <v>20.6328</v>
      </c>
      <c r="J52" s="14">
        <f t="shared" si="50"/>
        <v>1406835.500976</v>
      </c>
      <c r="K52" s="16">
        <f t="shared" si="51"/>
        <v>17.38695</v>
      </c>
      <c r="L52" s="14">
        <f t="shared" si="52"/>
        <v>1185519.101319</v>
      </c>
      <c r="M52" s="16">
        <f t="shared" si="53"/>
        <v>18.0537</v>
      </c>
      <c r="N52" s="14">
        <f t="shared" si="54"/>
        <v>1230981.063354</v>
      </c>
      <c r="O52" s="16">
        <f t="shared" si="55"/>
        <v>7.45155</v>
      </c>
      <c r="P52" s="14">
        <f t="shared" si="56"/>
        <v>508079.61485099996</v>
      </c>
      <c r="Q52" s="16">
        <f t="shared" si="57"/>
        <v>7.7373</v>
      </c>
      <c r="R52" s="14">
        <f t="shared" si="58"/>
        <v>527563.312866</v>
      </c>
    </row>
    <row r="53" spans="1:18" ht="12.75">
      <c r="A53" s="17">
        <f t="shared" si="42"/>
        <v>7668019.873199999</v>
      </c>
      <c r="B53" s="15">
        <v>112.46</v>
      </c>
      <c r="C53" s="18">
        <f t="shared" si="43"/>
        <v>25.4182</v>
      </c>
      <c r="D53" s="17">
        <f t="shared" si="44"/>
        <v>1733125.2244439998</v>
      </c>
      <c r="E53" s="18">
        <f t="shared" si="45"/>
        <v>26.541199999999996</v>
      </c>
      <c r="F53" s="17">
        <f t="shared" si="46"/>
        <v>1809696.3281039996</v>
      </c>
      <c r="G53" s="19">
        <f t="shared" si="47"/>
        <v>20.33456</v>
      </c>
      <c r="H53" s="17">
        <f t="shared" si="48"/>
        <v>1386500.1795552</v>
      </c>
      <c r="I53" s="19">
        <f t="shared" si="49"/>
        <v>21.23296</v>
      </c>
      <c r="J53" s="17">
        <f t="shared" si="50"/>
        <v>1447757.0624831999</v>
      </c>
      <c r="K53" s="19">
        <f t="shared" si="51"/>
        <v>17.792740000000002</v>
      </c>
      <c r="L53" s="17">
        <f t="shared" si="52"/>
        <v>1213187.6571108</v>
      </c>
      <c r="M53" s="19">
        <f t="shared" si="53"/>
        <v>18.57884</v>
      </c>
      <c r="N53" s="17">
        <f t="shared" si="54"/>
        <v>1266787.4296727998</v>
      </c>
      <c r="O53" s="19">
        <f t="shared" si="55"/>
        <v>7.62546</v>
      </c>
      <c r="P53" s="17">
        <f t="shared" si="56"/>
        <v>519937.5673332</v>
      </c>
      <c r="Q53" s="19">
        <f t="shared" si="57"/>
        <v>7.96236</v>
      </c>
      <c r="R53" s="17">
        <f t="shared" si="58"/>
        <v>542908.8984312</v>
      </c>
    </row>
    <row r="54" spans="1:18" ht="12.75">
      <c r="A54" s="14">
        <f t="shared" si="42"/>
        <v>7900528.7454</v>
      </c>
      <c r="B54" s="15">
        <v>115.87</v>
      </c>
      <c r="C54" s="15">
        <f t="shared" si="43"/>
        <v>25.997899999999998</v>
      </c>
      <c r="D54" s="14">
        <f t="shared" si="44"/>
        <v>1772651.7327179997</v>
      </c>
      <c r="E54" s="15">
        <f t="shared" si="45"/>
        <v>27.2914</v>
      </c>
      <c r="F54" s="14">
        <f t="shared" si="46"/>
        <v>1860848.279988</v>
      </c>
      <c r="G54" s="16">
        <f t="shared" si="47"/>
        <v>20.79832</v>
      </c>
      <c r="H54" s="14">
        <f t="shared" si="48"/>
        <v>1418121.3861743999</v>
      </c>
      <c r="I54" s="16">
        <f t="shared" si="49"/>
        <v>21.83312</v>
      </c>
      <c r="J54" s="14">
        <f t="shared" si="50"/>
        <v>1488678.6239904</v>
      </c>
      <c r="K54" s="16">
        <f t="shared" si="51"/>
        <v>18.19853</v>
      </c>
      <c r="L54" s="14">
        <f t="shared" si="52"/>
        <v>1240856.2129026</v>
      </c>
      <c r="M54" s="16">
        <f t="shared" si="53"/>
        <v>19.10398</v>
      </c>
      <c r="N54" s="14">
        <f t="shared" si="54"/>
        <v>1302593.7959916</v>
      </c>
      <c r="O54" s="16">
        <f t="shared" si="55"/>
        <v>7.799370000000001</v>
      </c>
      <c r="P54" s="14">
        <f t="shared" si="56"/>
        <v>531795.5198154</v>
      </c>
      <c r="Q54" s="16">
        <f t="shared" si="57"/>
        <v>8.187420000000001</v>
      </c>
      <c r="R54" s="14">
        <f t="shared" si="58"/>
        <v>558254.4839964</v>
      </c>
    </row>
    <row r="55" spans="1:18" ht="12.75">
      <c r="A55" s="17">
        <f t="shared" si="42"/>
        <v>8132355.773399999</v>
      </c>
      <c r="B55" s="15">
        <v>119.27</v>
      </c>
      <c r="C55" s="18">
        <f t="shared" si="43"/>
        <v>26.575899999999997</v>
      </c>
      <c r="D55" s="17">
        <f t="shared" si="44"/>
        <v>1812062.3274779997</v>
      </c>
      <c r="E55" s="18">
        <f t="shared" si="45"/>
        <v>28.039399999999997</v>
      </c>
      <c r="F55" s="17">
        <f t="shared" si="46"/>
        <v>1911850.2261479998</v>
      </c>
      <c r="G55" s="19">
        <f t="shared" si="47"/>
        <v>21.26072</v>
      </c>
      <c r="H55" s="17">
        <f t="shared" si="48"/>
        <v>1449649.8619823998</v>
      </c>
      <c r="I55" s="19">
        <f t="shared" si="49"/>
        <v>22.43152</v>
      </c>
      <c r="J55" s="17">
        <f t="shared" si="50"/>
        <v>1529480.1809184</v>
      </c>
      <c r="K55" s="19">
        <f t="shared" si="51"/>
        <v>18.60313</v>
      </c>
      <c r="L55" s="17">
        <f t="shared" si="52"/>
        <v>1268443.6292345999</v>
      </c>
      <c r="M55" s="19">
        <f t="shared" si="53"/>
        <v>19.62758</v>
      </c>
      <c r="N55" s="17">
        <f t="shared" si="54"/>
        <v>1338295.1583036</v>
      </c>
      <c r="O55" s="19">
        <f t="shared" si="55"/>
        <v>7.972770000000001</v>
      </c>
      <c r="P55" s="17">
        <f t="shared" si="56"/>
        <v>543618.6982434</v>
      </c>
      <c r="Q55" s="19">
        <f t="shared" si="57"/>
        <v>8.41182</v>
      </c>
      <c r="R55" s="17">
        <f t="shared" si="58"/>
        <v>573555.0678444001</v>
      </c>
    </row>
    <row r="56" spans="1:18" ht="12.75">
      <c r="A56" s="14">
        <f t="shared" si="42"/>
        <v>8364864.6456</v>
      </c>
      <c r="B56" s="15">
        <v>122.68</v>
      </c>
      <c r="C56" s="15">
        <f t="shared" si="43"/>
        <v>27.1556</v>
      </c>
      <c r="D56" s="14">
        <f t="shared" si="44"/>
        <v>1851588.8357519999</v>
      </c>
      <c r="E56" s="15">
        <f t="shared" si="45"/>
        <v>28.7896</v>
      </c>
      <c r="F56" s="14">
        <f t="shared" si="46"/>
        <v>1963002.1780319999</v>
      </c>
      <c r="G56" s="16">
        <f t="shared" si="47"/>
        <v>21.72448</v>
      </c>
      <c r="H56" s="14">
        <f t="shared" si="48"/>
        <v>1481271.0686016</v>
      </c>
      <c r="I56" s="16">
        <f t="shared" si="49"/>
        <v>23.03168</v>
      </c>
      <c r="J56" s="14">
        <f t="shared" si="50"/>
        <v>1570401.7424256</v>
      </c>
      <c r="K56" s="16">
        <f t="shared" si="51"/>
        <v>19.008920000000003</v>
      </c>
      <c r="L56" s="14">
        <f t="shared" si="52"/>
        <v>1296112.1850264</v>
      </c>
      <c r="M56" s="16">
        <f t="shared" si="53"/>
        <v>20.152720000000002</v>
      </c>
      <c r="N56" s="14">
        <f t="shared" si="54"/>
        <v>1374101.5246224</v>
      </c>
      <c r="O56" s="16">
        <f t="shared" si="55"/>
        <v>8.146680000000002</v>
      </c>
      <c r="P56" s="14">
        <f t="shared" si="56"/>
        <v>555476.6507256001</v>
      </c>
      <c r="Q56" s="16">
        <f t="shared" si="57"/>
        <v>8.636880000000001</v>
      </c>
      <c r="R56" s="14">
        <f t="shared" si="58"/>
        <v>588900.6534096</v>
      </c>
    </row>
    <row r="57" spans="1:18" ht="12.75">
      <c r="A57" s="17">
        <f t="shared" si="42"/>
        <v>8597373.5178</v>
      </c>
      <c r="B57" s="15">
        <v>126.09</v>
      </c>
      <c r="C57" s="18">
        <f t="shared" si="43"/>
        <v>27.7353</v>
      </c>
      <c r="D57" s="17">
        <f t="shared" si="44"/>
        <v>1891115.3440259998</v>
      </c>
      <c r="E57" s="18">
        <f t="shared" si="45"/>
        <v>29.5398</v>
      </c>
      <c r="F57" s="17">
        <f t="shared" si="46"/>
        <v>2014154.129916</v>
      </c>
      <c r="G57" s="19">
        <f t="shared" si="47"/>
        <v>22.18824</v>
      </c>
      <c r="H57" s="17">
        <f t="shared" si="48"/>
        <v>1512892.2752208</v>
      </c>
      <c r="I57" s="19">
        <f t="shared" si="49"/>
        <v>23.63184</v>
      </c>
      <c r="J57" s="17">
        <f t="shared" si="50"/>
        <v>1611323.3039328</v>
      </c>
      <c r="K57" s="19">
        <f t="shared" si="51"/>
        <v>19.41471</v>
      </c>
      <c r="L57" s="17">
        <f t="shared" si="52"/>
        <v>1323780.7408182</v>
      </c>
      <c r="M57" s="19">
        <f t="shared" si="53"/>
        <v>20.677860000000003</v>
      </c>
      <c r="N57" s="17">
        <f t="shared" si="54"/>
        <v>1409907.8909412</v>
      </c>
      <c r="O57" s="19">
        <f t="shared" si="55"/>
        <v>8.320590000000001</v>
      </c>
      <c r="P57" s="17">
        <f t="shared" si="56"/>
        <v>567334.6032078001</v>
      </c>
      <c r="Q57" s="19">
        <f t="shared" si="57"/>
        <v>8.86194</v>
      </c>
      <c r="R57" s="17">
        <f t="shared" si="58"/>
        <v>604246.2389748001</v>
      </c>
    </row>
    <row r="58" spans="1:18" ht="12.75">
      <c r="A58" s="14">
        <f t="shared" si="42"/>
        <v>8829882.39</v>
      </c>
      <c r="B58" s="15">
        <v>129.5</v>
      </c>
      <c r="C58" s="15">
        <f t="shared" si="43"/>
        <v>28.314999999999998</v>
      </c>
      <c r="D58" s="14">
        <f t="shared" si="44"/>
        <v>1930641.8523</v>
      </c>
      <c r="E58" s="15">
        <f t="shared" si="45"/>
        <v>30.29</v>
      </c>
      <c r="F58" s="14">
        <f t="shared" si="46"/>
        <v>2065306.0817999998</v>
      </c>
      <c r="G58" s="16">
        <f t="shared" si="47"/>
        <v>22.652</v>
      </c>
      <c r="H58" s="14">
        <f t="shared" si="48"/>
        <v>1544513.48184</v>
      </c>
      <c r="I58" s="16">
        <f t="shared" si="49"/>
        <v>24.232</v>
      </c>
      <c r="J58" s="14">
        <f t="shared" si="50"/>
        <v>1652244.8654399998</v>
      </c>
      <c r="K58" s="16">
        <f t="shared" si="51"/>
        <v>19.8205</v>
      </c>
      <c r="L58" s="14">
        <f t="shared" si="52"/>
        <v>1351449.29661</v>
      </c>
      <c r="M58" s="16">
        <f t="shared" si="53"/>
        <v>21.203000000000003</v>
      </c>
      <c r="N58" s="14">
        <f t="shared" si="54"/>
        <v>1445714.25726</v>
      </c>
      <c r="O58" s="16">
        <f t="shared" si="55"/>
        <v>8.4945</v>
      </c>
      <c r="P58" s="14">
        <f t="shared" si="56"/>
        <v>579192.5556900001</v>
      </c>
      <c r="Q58" s="16">
        <f t="shared" si="57"/>
        <v>9.087000000000002</v>
      </c>
      <c r="R58" s="14">
        <f t="shared" si="58"/>
        <v>619591.8245400001</v>
      </c>
    </row>
    <row r="59" spans="1:18" ht="12.75">
      <c r="A59" s="17">
        <f t="shared" si="42"/>
        <v>9062391.2622</v>
      </c>
      <c r="B59" s="15">
        <v>132.91</v>
      </c>
      <c r="C59" s="18">
        <f t="shared" si="43"/>
        <v>28.894699999999997</v>
      </c>
      <c r="D59" s="17">
        <f t="shared" si="44"/>
        <v>1970168.3605739998</v>
      </c>
      <c r="E59" s="18">
        <f t="shared" si="45"/>
        <v>31.0402</v>
      </c>
      <c r="F59" s="17">
        <f t="shared" si="46"/>
        <v>2116458.033684</v>
      </c>
      <c r="G59" s="19">
        <f t="shared" si="47"/>
        <v>23.115759999999998</v>
      </c>
      <c r="H59" s="17">
        <f t="shared" si="48"/>
        <v>1576134.6884591999</v>
      </c>
      <c r="I59" s="19">
        <f t="shared" si="49"/>
        <v>24.832160000000002</v>
      </c>
      <c r="J59" s="17">
        <f t="shared" si="50"/>
        <v>1693166.4269472</v>
      </c>
      <c r="K59" s="19">
        <f t="shared" si="51"/>
        <v>20.22629</v>
      </c>
      <c r="L59" s="17">
        <f t="shared" si="52"/>
        <v>1379117.8524018</v>
      </c>
      <c r="M59" s="19">
        <f t="shared" si="53"/>
        <v>21.72814</v>
      </c>
      <c r="N59" s="17">
        <f t="shared" si="54"/>
        <v>1481520.6235788001</v>
      </c>
      <c r="O59" s="19">
        <f t="shared" si="55"/>
        <v>8.66841</v>
      </c>
      <c r="P59" s="17">
        <f t="shared" si="56"/>
        <v>591050.5081722001</v>
      </c>
      <c r="Q59" s="19">
        <f t="shared" si="57"/>
        <v>9.31206</v>
      </c>
      <c r="R59" s="17">
        <f t="shared" si="58"/>
        <v>634937.4101052</v>
      </c>
    </row>
    <row r="60" spans="1:18" ht="12.75">
      <c r="A60" s="14">
        <f t="shared" si="42"/>
        <v>9294218.2902</v>
      </c>
      <c r="B60" s="15">
        <v>136.31</v>
      </c>
      <c r="C60" s="15">
        <f t="shared" si="43"/>
        <v>29.4727</v>
      </c>
      <c r="D60" s="14">
        <f t="shared" si="44"/>
        <v>2009578.9553339998</v>
      </c>
      <c r="E60" s="15">
        <f t="shared" si="45"/>
        <v>31.788199999999996</v>
      </c>
      <c r="F60" s="14">
        <f t="shared" si="46"/>
        <v>2167459.9798439997</v>
      </c>
      <c r="G60" s="16">
        <f t="shared" si="47"/>
        <v>23.57816</v>
      </c>
      <c r="H60" s="14">
        <f t="shared" si="48"/>
        <v>1607663.1642672</v>
      </c>
      <c r="I60" s="16">
        <f t="shared" si="49"/>
        <v>25.43056</v>
      </c>
      <c r="J60" s="14">
        <f t="shared" si="50"/>
        <v>1733967.9838752</v>
      </c>
      <c r="K60" s="16">
        <f t="shared" si="51"/>
        <v>20.63089</v>
      </c>
      <c r="L60" s="14">
        <f t="shared" si="52"/>
        <v>1406705.2687338</v>
      </c>
      <c r="M60" s="16">
        <f t="shared" si="53"/>
        <v>22.251739999999998</v>
      </c>
      <c r="N60" s="14">
        <f t="shared" si="54"/>
        <v>1517221.9858908</v>
      </c>
      <c r="O60" s="16">
        <f t="shared" si="55"/>
        <v>8.84181</v>
      </c>
      <c r="P60" s="14">
        <f t="shared" si="56"/>
        <v>602873.6866002</v>
      </c>
      <c r="Q60" s="16">
        <f t="shared" si="57"/>
        <v>9.53646</v>
      </c>
      <c r="R60" s="14">
        <f t="shared" si="58"/>
        <v>650237.9939532</v>
      </c>
    </row>
    <row r="61" spans="1:18" ht="12.75">
      <c r="A61" s="17">
        <f t="shared" si="42"/>
        <v>9526727.1624</v>
      </c>
      <c r="B61" s="15">
        <v>139.72</v>
      </c>
      <c r="C61" s="18">
        <f t="shared" si="43"/>
        <v>30.0524</v>
      </c>
      <c r="D61" s="17">
        <f t="shared" si="44"/>
        <v>2049105.463608</v>
      </c>
      <c r="E61" s="18">
        <f t="shared" si="45"/>
        <v>32.538399999999996</v>
      </c>
      <c r="F61" s="17">
        <f t="shared" si="46"/>
        <v>2218611.931728</v>
      </c>
      <c r="G61" s="19">
        <f t="shared" si="47"/>
        <v>24.04192</v>
      </c>
      <c r="H61" s="17">
        <f t="shared" si="48"/>
        <v>1639284.3708864</v>
      </c>
      <c r="I61" s="19">
        <f t="shared" si="49"/>
        <v>26.03072</v>
      </c>
      <c r="J61" s="17">
        <f t="shared" si="50"/>
        <v>1774889.5453824</v>
      </c>
      <c r="K61" s="19">
        <f t="shared" si="51"/>
        <v>21.03668</v>
      </c>
      <c r="L61" s="17">
        <f t="shared" si="52"/>
        <v>1434373.8245256</v>
      </c>
      <c r="M61" s="19">
        <f t="shared" si="53"/>
        <v>22.77688</v>
      </c>
      <c r="N61" s="17">
        <f t="shared" si="54"/>
        <v>1553028.3522096</v>
      </c>
      <c r="O61" s="19">
        <f t="shared" si="55"/>
        <v>9.015720000000002</v>
      </c>
      <c r="P61" s="17">
        <f t="shared" si="56"/>
        <v>614731.6390824001</v>
      </c>
      <c r="Q61" s="19">
        <f t="shared" si="57"/>
        <v>9.76152</v>
      </c>
      <c r="R61" s="17">
        <f t="shared" si="58"/>
        <v>665583.5795184</v>
      </c>
    </row>
    <row r="62" spans="1:18" ht="12.75">
      <c r="A62" s="14">
        <f t="shared" si="42"/>
        <v>9759236.034599999</v>
      </c>
      <c r="B62" s="15">
        <v>143.13</v>
      </c>
      <c r="C62" s="15">
        <f t="shared" si="43"/>
        <v>30.632099999999998</v>
      </c>
      <c r="D62" s="14">
        <f t="shared" si="44"/>
        <v>2088631.9718819999</v>
      </c>
      <c r="E62" s="15">
        <f t="shared" si="45"/>
        <v>33.288599999999995</v>
      </c>
      <c r="F62" s="14">
        <f t="shared" si="46"/>
        <v>2269763.8836119995</v>
      </c>
      <c r="G62" s="16">
        <f t="shared" si="47"/>
        <v>24.505679999999998</v>
      </c>
      <c r="H62" s="14">
        <f t="shared" si="48"/>
        <v>1670905.5775056</v>
      </c>
      <c r="I62" s="16">
        <f t="shared" si="49"/>
        <v>26.630879999999998</v>
      </c>
      <c r="J62" s="14">
        <f t="shared" si="50"/>
        <v>1815811.1068895997</v>
      </c>
      <c r="K62" s="16">
        <f t="shared" si="51"/>
        <v>21.44247</v>
      </c>
      <c r="L62" s="14">
        <f t="shared" si="52"/>
        <v>1462042.3803174</v>
      </c>
      <c r="M62" s="16">
        <f t="shared" si="53"/>
        <v>23.30202</v>
      </c>
      <c r="N62" s="14">
        <f t="shared" si="54"/>
        <v>1588834.7185283997</v>
      </c>
      <c r="O62" s="16">
        <f t="shared" si="55"/>
        <v>9.189630000000001</v>
      </c>
      <c r="P62" s="14">
        <f t="shared" si="56"/>
        <v>626589.5915646</v>
      </c>
      <c r="Q62" s="16">
        <f t="shared" si="57"/>
        <v>9.98658</v>
      </c>
      <c r="R62" s="14">
        <f t="shared" si="58"/>
        <v>680929.1650836</v>
      </c>
    </row>
    <row r="63" spans="1:18" ht="12.75">
      <c r="A63" s="17">
        <f t="shared" si="42"/>
        <v>9991744.9068</v>
      </c>
      <c r="B63" s="15">
        <v>146.54</v>
      </c>
      <c r="C63" s="18">
        <f t="shared" si="43"/>
        <v>31.211799999999997</v>
      </c>
      <c r="D63" s="17">
        <f t="shared" si="44"/>
        <v>2128158.480156</v>
      </c>
      <c r="E63" s="18">
        <f t="shared" si="45"/>
        <v>34.038799999999995</v>
      </c>
      <c r="F63" s="17">
        <f t="shared" si="46"/>
        <v>2320915.8354959995</v>
      </c>
      <c r="G63" s="19">
        <f t="shared" si="47"/>
        <v>24.96944</v>
      </c>
      <c r="H63" s="17">
        <f t="shared" si="48"/>
        <v>1702526.7841248</v>
      </c>
      <c r="I63" s="19">
        <f t="shared" si="49"/>
        <v>27.231039999999997</v>
      </c>
      <c r="J63" s="17">
        <f t="shared" si="50"/>
        <v>1856732.6683967998</v>
      </c>
      <c r="K63" s="19">
        <f t="shared" si="51"/>
        <v>21.84826</v>
      </c>
      <c r="L63" s="17">
        <f t="shared" si="52"/>
        <v>1489710.9361092</v>
      </c>
      <c r="M63" s="19">
        <f t="shared" si="53"/>
        <v>23.82716</v>
      </c>
      <c r="N63" s="17">
        <f t="shared" si="54"/>
        <v>1624641.0848471997</v>
      </c>
      <c r="O63" s="19">
        <f t="shared" si="55"/>
        <v>9.36354</v>
      </c>
      <c r="P63" s="17">
        <f t="shared" si="56"/>
        <v>638447.5440468</v>
      </c>
      <c r="Q63" s="19">
        <f t="shared" si="57"/>
        <v>10.21164</v>
      </c>
      <c r="R63" s="17">
        <f t="shared" si="58"/>
        <v>696274.7506487999</v>
      </c>
    </row>
    <row r="64" spans="1:18" ht="12.75">
      <c r="A64" s="20">
        <f t="shared" si="42"/>
        <v>10227663</v>
      </c>
      <c r="B64" s="21">
        <v>150</v>
      </c>
      <c r="C64" s="22">
        <f t="shared" si="43"/>
        <v>31.799999999999997</v>
      </c>
      <c r="D64" s="20">
        <f t="shared" si="44"/>
        <v>2168264.556</v>
      </c>
      <c r="E64" s="22">
        <f t="shared" si="45"/>
        <v>34.8</v>
      </c>
      <c r="F64" s="20">
        <f t="shared" si="46"/>
        <v>2372817.8159999996</v>
      </c>
      <c r="G64" s="23">
        <f t="shared" si="47"/>
        <v>25.439999999999998</v>
      </c>
      <c r="H64" s="20">
        <f t="shared" si="48"/>
        <v>1734611.6448</v>
      </c>
      <c r="I64" s="23">
        <f t="shared" si="49"/>
        <v>27.84</v>
      </c>
      <c r="J64" s="20">
        <f t="shared" si="50"/>
        <v>1898254.2528</v>
      </c>
      <c r="K64" s="23">
        <f t="shared" si="51"/>
        <v>22.26</v>
      </c>
      <c r="L64" s="20">
        <f t="shared" si="52"/>
        <v>1517785.1892000001</v>
      </c>
      <c r="M64" s="23">
        <f t="shared" si="53"/>
        <v>24.36</v>
      </c>
      <c r="N64" s="20">
        <f t="shared" si="54"/>
        <v>1660972.4711999998</v>
      </c>
      <c r="O64" s="23">
        <f t="shared" si="55"/>
        <v>9.540000000000001</v>
      </c>
      <c r="P64" s="20">
        <f t="shared" si="56"/>
        <v>650479.3668000001</v>
      </c>
      <c r="Q64" s="23">
        <f t="shared" si="57"/>
        <v>10.440000000000001</v>
      </c>
      <c r="R64" s="20">
        <f t="shared" si="58"/>
        <v>711845.3448</v>
      </c>
    </row>
    <row r="65" spans="1:18" ht="12.75">
      <c r="A65" s="24"/>
      <c r="B65" s="25"/>
      <c r="C65" s="25"/>
      <c r="D65" s="9"/>
      <c r="E65" s="25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23" ht="12.75">
      <c r="A66" s="32" t="s">
        <v>9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T66" t="s">
        <v>10</v>
      </c>
      <c r="U66" t="s">
        <v>11</v>
      </c>
      <c r="V66" t="s">
        <v>12</v>
      </c>
      <c r="W66" t="s">
        <v>13</v>
      </c>
    </row>
    <row r="67" spans="1:23" ht="12.75">
      <c r="A67" s="10">
        <f aca="true" t="shared" si="59" ref="A67:A90">B67*$B$1</f>
        <v>10295847.42</v>
      </c>
      <c r="B67" s="11">
        <v>151</v>
      </c>
      <c r="C67" s="12">
        <f aca="true" t="shared" si="60" ref="C67:C90">((B67-T67)*U67)+(T67*V67)</f>
        <v>33.15</v>
      </c>
      <c r="D67" s="10">
        <f aca="true" t="shared" si="61" ref="D67:D90">C67*$B$1</f>
        <v>2260313.523</v>
      </c>
      <c r="E67" s="12">
        <f aca="true" t="shared" si="62" ref="E67:E90">((B67-T67)*W67)+(T67*V67)</f>
        <v>33.2</v>
      </c>
      <c r="F67" s="10">
        <f aca="true" t="shared" si="63" ref="F67:F90">E67*$B$1</f>
        <v>2263722.744</v>
      </c>
      <c r="G67" s="13">
        <f aca="true" t="shared" si="64" ref="G67:G90">C67*0.8</f>
        <v>26.52</v>
      </c>
      <c r="H67" s="10">
        <f aca="true" t="shared" si="65" ref="H67:H90">D67*0.8</f>
        <v>1808250.8184000002</v>
      </c>
      <c r="I67" s="13">
        <f aca="true" t="shared" si="66" ref="I67:I90">E67*0.8</f>
        <v>26.560000000000002</v>
      </c>
      <c r="J67" s="10">
        <f aca="true" t="shared" si="67" ref="J67:J90">F67*0.8</f>
        <v>1810978.1952</v>
      </c>
      <c r="K67" s="13">
        <f aca="true" t="shared" si="68" ref="K67:K90">C67*0.7</f>
        <v>23.205000000000002</v>
      </c>
      <c r="L67" s="10">
        <f aca="true" t="shared" si="69" ref="L67:L90">D67*0.7</f>
        <v>1582219.4661</v>
      </c>
      <c r="M67" s="13">
        <f aca="true" t="shared" si="70" ref="M67:M90">E67*0.7</f>
        <v>23.240000000000006</v>
      </c>
      <c r="N67" s="10">
        <f aca="true" t="shared" si="71" ref="N67:N90">F67*0.7</f>
        <v>1584605.9208000002</v>
      </c>
      <c r="O67" s="13">
        <f aca="true" t="shared" si="72" ref="O67:O90">C67*0.3</f>
        <v>9.945</v>
      </c>
      <c r="P67" s="10">
        <f aca="true" t="shared" si="73" ref="P67:P90">D67*0.3</f>
        <v>678094.0569000001</v>
      </c>
      <c r="Q67" s="13">
        <f aca="true" t="shared" si="74" ref="Q67:Q90">E67*0.3</f>
        <v>9.960000000000003</v>
      </c>
      <c r="R67" s="10">
        <f aca="true" t="shared" si="75" ref="R67:R90">F67*0.3</f>
        <v>679116.8232000001</v>
      </c>
      <c r="T67">
        <v>150</v>
      </c>
      <c r="U67">
        <v>0.15</v>
      </c>
      <c r="V67">
        <v>0.22</v>
      </c>
      <c r="W67">
        <v>0.2</v>
      </c>
    </row>
    <row r="68" spans="1:23" ht="12.75">
      <c r="A68" s="14">
        <f t="shared" si="59"/>
        <v>10456080.807</v>
      </c>
      <c r="B68" s="15">
        <v>153.35</v>
      </c>
      <c r="C68" s="15">
        <f t="shared" si="60"/>
        <v>33.5025</v>
      </c>
      <c r="D68" s="14">
        <f t="shared" si="61"/>
        <v>2284348.53105</v>
      </c>
      <c r="E68" s="15">
        <f t="shared" si="62"/>
        <v>33.67</v>
      </c>
      <c r="F68" s="14">
        <f t="shared" si="63"/>
        <v>2295769.4214</v>
      </c>
      <c r="G68" s="16">
        <f t="shared" si="64"/>
        <v>26.802</v>
      </c>
      <c r="H68" s="14">
        <f t="shared" si="65"/>
        <v>1827478.82484</v>
      </c>
      <c r="I68" s="16">
        <f t="shared" si="66"/>
        <v>26.936000000000003</v>
      </c>
      <c r="J68" s="14">
        <f t="shared" si="67"/>
        <v>1836615.53712</v>
      </c>
      <c r="K68" s="16">
        <f t="shared" si="68"/>
        <v>23.45175</v>
      </c>
      <c r="L68" s="14">
        <f t="shared" si="69"/>
        <v>1599043.9717350001</v>
      </c>
      <c r="M68" s="16">
        <f t="shared" si="70"/>
        <v>23.569000000000003</v>
      </c>
      <c r="N68" s="14">
        <f t="shared" si="71"/>
        <v>1607038.59498</v>
      </c>
      <c r="O68" s="16">
        <f t="shared" si="72"/>
        <v>10.05075</v>
      </c>
      <c r="P68" s="14">
        <f t="shared" si="73"/>
        <v>685304.5593150001</v>
      </c>
      <c r="Q68" s="16">
        <f t="shared" si="74"/>
        <v>10.101000000000003</v>
      </c>
      <c r="R68" s="14">
        <f t="shared" si="75"/>
        <v>688730.82642</v>
      </c>
      <c r="T68">
        <v>150</v>
      </c>
      <c r="U68">
        <v>0.15</v>
      </c>
      <c r="V68">
        <v>0.22</v>
      </c>
      <c r="W68">
        <v>0.2</v>
      </c>
    </row>
    <row r="69" spans="1:23" ht="12.75">
      <c r="A69" s="17">
        <f t="shared" si="59"/>
        <v>11385434.451599998</v>
      </c>
      <c r="B69" s="15">
        <v>166.98</v>
      </c>
      <c r="C69" s="18">
        <f t="shared" si="60"/>
        <v>35.547</v>
      </c>
      <c r="D69" s="17">
        <f t="shared" si="61"/>
        <v>2423751.5777399996</v>
      </c>
      <c r="E69" s="18">
        <f t="shared" si="62"/>
        <v>36.396</v>
      </c>
      <c r="F69" s="17">
        <f t="shared" si="63"/>
        <v>2481640.15032</v>
      </c>
      <c r="G69" s="19">
        <f t="shared" si="64"/>
        <v>28.4376</v>
      </c>
      <c r="H69" s="17">
        <f t="shared" si="65"/>
        <v>1939001.2621919997</v>
      </c>
      <c r="I69" s="19">
        <f t="shared" si="66"/>
        <v>29.1168</v>
      </c>
      <c r="J69" s="17">
        <f t="shared" si="67"/>
        <v>1985312.1202560002</v>
      </c>
      <c r="K69" s="19">
        <f t="shared" si="68"/>
        <v>24.8829</v>
      </c>
      <c r="L69" s="17">
        <f t="shared" si="69"/>
        <v>1696626.104418</v>
      </c>
      <c r="M69" s="19">
        <f t="shared" si="70"/>
        <v>25.477200000000003</v>
      </c>
      <c r="N69" s="17">
        <f t="shared" si="71"/>
        <v>1737148.1052240003</v>
      </c>
      <c r="O69" s="19">
        <f t="shared" si="72"/>
        <v>10.664100000000001</v>
      </c>
      <c r="P69" s="17">
        <f t="shared" si="73"/>
        <v>727125.473322</v>
      </c>
      <c r="Q69" s="19">
        <f t="shared" si="74"/>
        <v>10.918800000000003</v>
      </c>
      <c r="R69" s="17">
        <f t="shared" si="75"/>
        <v>744492.0450960001</v>
      </c>
      <c r="T69">
        <v>150</v>
      </c>
      <c r="U69">
        <v>0.15</v>
      </c>
      <c r="V69">
        <v>0.22</v>
      </c>
      <c r="W69">
        <v>0.2</v>
      </c>
    </row>
    <row r="70" spans="1:23" ht="12.75">
      <c r="A70" s="14">
        <f t="shared" si="59"/>
        <v>12315469.9404</v>
      </c>
      <c r="B70" s="15">
        <v>180.62</v>
      </c>
      <c r="C70" s="15">
        <f t="shared" si="60"/>
        <v>37.593</v>
      </c>
      <c r="D70" s="14">
        <f t="shared" si="61"/>
        <v>2563256.90106</v>
      </c>
      <c r="E70" s="15">
        <f t="shared" si="62"/>
        <v>39.124</v>
      </c>
      <c r="F70" s="14">
        <f t="shared" si="63"/>
        <v>2667647.2480800003</v>
      </c>
      <c r="G70" s="16">
        <f t="shared" si="64"/>
        <v>30.074400000000004</v>
      </c>
      <c r="H70" s="14">
        <f t="shared" si="65"/>
        <v>2050605.5208480002</v>
      </c>
      <c r="I70" s="16">
        <f t="shared" si="66"/>
        <v>31.299200000000003</v>
      </c>
      <c r="J70" s="14">
        <f t="shared" si="67"/>
        <v>2134117.798464</v>
      </c>
      <c r="K70" s="16">
        <f t="shared" si="68"/>
        <v>26.315100000000005</v>
      </c>
      <c r="L70" s="14">
        <f t="shared" si="69"/>
        <v>1794279.8307420001</v>
      </c>
      <c r="M70" s="16">
        <f t="shared" si="70"/>
        <v>27.386800000000004</v>
      </c>
      <c r="N70" s="14">
        <f t="shared" si="71"/>
        <v>1867353.0736560004</v>
      </c>
      <c r="O70" s="16">
        <f t="shared" si="72"/>
        <v>11.277900000000002</v>
      </c>
      <c r="P70" s="14">
        <f t="shared" si="73"/>
        <v>768977.0703180002</v>
      </c>
      <c r="Q70" s="16">
        <f t="shared" si="74"/>
        <v>11.737200000000003</v>
      </c>
      <c r="R70" s="14">
        <f t="shared" si="75"/>
        <v>800294.1744240002</v>
      </c>
      <c r="T70">
        <v>150</v>
      </c>
      <c r="U70">
        <v>0.15</v>
      </c>
      <c r="V70">
        <v>0.22</v>
      </c>
      <c r="W70">
        <v>0.2</v>
      </c>
    </row>
    <row r="71" spans="1:23" ht="12.75">
      <c r="A71" s="17">
        <f t="shared" si="59"/>
        <v>13244823.584999999</v>
      </c>
      <c r="B71" s="15">
        <v>194.25</v>
      </c>
      <c r="C71" s="18">
        <f t="shared" si="60"/>
        <v>39.6375</v>
      </c>
      <c r="D71" s="17">
        <f t="shared" si="61"/>
        <v>2702659.9477500003</v>
      </c>
      <c r="E71" s="18">
        <f t="shared" si="62"/>
        <v>41.85</v>
      </c>
      <c r="F71" s="17">
        <f t="shared" si="63"/>
        <v>2853517.977</v>
      </c>
      <c r="G71" s="19">
        <f t="shared" si="64"/>
        <v>31.710000000000004</v>
      </c>
      <c r="H71" s="17">
        <f t="shared" si="65"/>
        <v>2162127.9582</v>
      </c>
      <c r="I71" s="19">
        <f t="shared" si="66"/>
        <v>33.480000000000004</v>
      </c>
      <c r="J71" s="17">
        <f t="shared" si="67"/>
        <v>2282814.3816</v>
      </c>
      <c r="K71" s="19">
        <f t="shared" si="68"/>
        <v>27.746250000000003</v>
      </c>
      <c r="L71" s="17">
        <f t="shared" si="69"/>
        <v>1891861.9634250004</v>
      </c>
      <c r="M71" s="19">
        <f t="shared" si="70"/>
        <v>29.295000000000005</v>
      </c>
      <c r="N71" s="17">
        <f t="shared" si="71"/>
        <v>1997462.5839000002</v>
      </c>
      <c r="O71" s="19">
        <f t="shared" si="72"/>
        <v>11.891250000000003</v>
      </c>
      <c r="P71" s="17">
        <f t="shared" si="73"/>
        <v>810797.9843250002</v>
      </c>
      <c r="Q71" s="19">
        <f t="shared" si="74"/>
        <v>12.555000000000001</v>
      </c>
      <c r="R71" s="17">
        <f t="shared" si="75"/>
        <v>856055.3931000001</v>
      </c>
      <c r="T71">
        <v>150</v>
      </c>
      <c r="U71">
        <v>0.15</v>
      </c>
      <c r="V71">
        <v>0.22</v>
      </c>
      <c r="W71">
        <v>0.2</v>
      </c>
    </row>
    <row r="72" spans="1:23" ht="12.75">
      <c r="A72" s="14">
        <f t="shared" si="59"/>
        <v>14174177.2296</v>
      </c>
      <c r="B72" s="15">
        <v>207.88</v>
      </c>
      <c r="C72" s="15">
        <f t="shared" si="60"/>
        <v>41.682</v>
      </c>
      <c r="D72" s="14">
        <f t="shared" si="61"/>
        <v>2842062.99444</v>
      </c>
      <c r="E72" s="15">
        <f t="shared" si="62"/>
        <v>44.576</v>
      </c>
      <c r="F72" s="14">
        <f t="shared" si="63"/>
        <v>3039388.70592</v>
      </c>
      <c r="G72" s="16">
        <f t="shared" si="64"/>
        <v>33.345600000000005</v>
      </c>
      <c r="H72" s="14">
        <f t="shared" si="65"/>
        <v>2273650.395552</v>
      </c>
      <c r="I72" s="16">
        <f t="shared" si="66"/>
        <v>35.6608</v>
      </c>
      <c r="J72" s="14">
        <f t="shared" si="67"/>
        <v>2431510.964736</v>
      </c>
      <c r="K72" s="16">
        <f t="shared" si="68"/>
        <v>29.177400000000006</v>
      </c>
      <c r="L72" s="14">
        <f t="shared" si="69"/>
        <v>1989444.0961080003</v>
      </c>
      <c r="M72" s="16">
        <f t="shared" si="70"/>
        <v>31.203200000000002</v>
      </c>
      <c r="N72" s="14">
        <f t="shared" si="71"/>
        <v>2127572.094144</v>
      </c>
      <c r="O72" s="16">
        <f t="shared" si="72"/>
        <v>12.504600000000002</v>
      </c>
      <c r="P72" s="14">
        <f t="shared" si="73"/>
        <v>852618.8983320001</v>
      </c>
      <c r="Q72" s="16">
        <f t="shared" si="74"/>
        <v>13.372800000000002</v>
      </c>
      <c r="R72" s="14">
        <f t="shared" si="75"/>
        <v>911816.6117760001</v>
      </c>
      <c r="T72">
        <v>150</v>
      </c>
      <c r="U72">
        <v>0.15</v>
      </c>
      <c r="V72">
        <v>0.22</v>
      </c>
      <c r="W72">
        <v>0.2</v>
      </c>
    </row>
    <row r="73" spans="1:23" ht="12.75">
      <c r="A73" s="17">
        <f t="shared" si="59"/>
        <v>15103530.8742</v>
      </c>
      <c r="B73" s="15">
        <v>221.51</v>
      </c>
      <c r="C73" s="18">
        <f t="shared" si="60"/>
        <v>43.7265</v>
      </c>
      <c r="D73" s="17">
        <f t="shared" si="61"/>
        <v>2981466.04113</v>
      </c>
      <c r="E73" s="18">
        <f t="shared" si="62"/>
        <v>47.302</v>
      </c>
      <c r="F73" s="17">
        <f t="shared" si="63"/>
        <v>3225259.43484</v>
      </c>
      <c r="G73" s="19">
        <f t="shared" si="64"/>
        <v>34.9812</v>
      </c>
      <c r="H73" s="17">
        <f t="shared" si="65"/>
        <v>2385172.832904</v>
      </c>
      <c r="I73" s="19">
        <f t="shared" si="66"/>
        <v>37.8416</v>
      </c>
      <c r="J73" s="17">
        <f t="shared" si="67"/>
        <v>2580207.547872</v>
      </c>
      <c r="K73" s="19">
        <f t="shared" si="68"/>
        <v>30.608550000000005</v>
      </c>
      <c r="L73" s="17">
        <f t="shared" si="69"/>
        <v>2087026.228791</v>
      </c>
      <c r="M73" s="19">
        <f t="shared" si="70"/>
        <v>33.1114</v>
      </c>
      <c r="N73" s="17">
        <f t="shared" si="71"/>
        <v>2257681.604388</v>
      </c>
      <c r="O73" s="19">
        <f t="shared" si="72"/>
        <v>13.117950000000002</v>
      </c>
      <c r="P73" s="17">
        <f t="shared" si="73"/>
        <v>894439.812339</v>
      </c>
      <c r="Q73" s="19">
        <f t="shared" si="74"/>
        <v>14.190600000000002</v>
      </c>
      <c r="R73" s="17">
        <f t="shared" si="75"/>
        <v>967577.830452</v>
      </c>
      <c r="T73">
        <v>150</v>
      </c>
      <c r="U73">
        <v>0.15</v>
      </c>
      <c r="V73">
        <v>0.22</v>
      </c>
      <c r="W73">
        <v>0.2</v>
      </c>
    </row>
    <row r="74" spans="1:23" ht="12.75">
      <c r="A74" s="14">
        <f t="shared" si="59"/>
        <v>16032884.518799998</v>
      </c>
      <c r="B74" s="15">
        <v>235.14</v>
      </c>
      <c r="C74" s="15">
        <f t="shared" si="60"/>
        <v>45.771</v>
      </c>
      <c r="D74" s="14">
        <f t="shared" si="61"/>
        <v>3120869.08782</v>
      </c>
      <c r="E74" s="15">
        <f t="shared" si="62"/>
        <v>50.028</v>
      </c>
      <c r="F74" s="14">
        <f t="shared" si="63"/>
        <v>3411130.16376</v>
      </c>
      <c r="G74" s="16">
        <f t="shared" si="64"/>
        <v>36.616800000000005</v>
      </c>
      <c r="H74" s="14">
        <f t="shared" si="65"/>
        <v>2496695.270256</v>
      </c>
      <c r="I74" s="16">
        <f t="shared" si="66"/>
        <v>40.022400000000005</v>
      </c>
      <c r="J74" s="14">
        <f t="shared" si="67"/>
        <v>2728904.131008</v>
      </c>
      <c r="K74" s="16">
        <f t="shared" si="68"/>
        <v>32.0397</v>
      </c>
      <c r="L74" s="14">
        <f t="shared" si="69"/>
        <v>2184608.3614740004</v>
      </c>
      <c r="M74" s="16">
        <f t="shared" si="70"/>
        <v>35.019600000000004</v>
      </c>
      <c r="N74" s="14">
        <f t="shared" si="71"/>
        <v>2387791.114632</v>
      </c>
      <c r="O74" s="16">
        <f t="shared" si="72"/>
        <v>13.731300000000003</v>
      </c>
      <c r="P74" s="14">
        <f t="shared" si="73"/>
        <v>936260.7263460001</v>
      </c>
      <c r="Q74" s="16">
        <f t="shared" si="74"/>
        <v>15.008400000000002</v>
      </c>
      <c r="R74" s="14">
        <f t="shared" si="75"/>
        <v>1023339.0491280002</v>
      </c>
      <c r="T74">
        <v>150</v>
      </c>
      <c r="U74">
        <v>0.15</v>
      </c>
      <c r="V74">
        <v>0.22</v>
      </c>
      <c r="W74">
        <v>0.2</v>
      </c>
    </row>
    <row r="75" spans="1:23" ht="12.75">
      <c r="A75" s="17">
        <f t="shared" si="59"/>
        <v>16962238.1634</v>
      </c>
      <c r="B75" s="15">
        <v>248.77</v>
      </c>
      <c r="C75" s="18">
        <f t="shared" si="60"/>
        <v>47.8155</v>
      </c>
      <c r="D75" s="17">
        <f t="shared" si="61"/>
        <v>3260272.13451</v>
      </c>
      <c r="E75" s="18">
        <f t="shared" si="62"/>
        <v>52.754000000000005</v>
      </c>
      <c r="F75" s="17">
        <f t="shared" si="63"/>
        <v>3597000.89268</v>
      </c>
      <c r="G75" s="19">
        <f t="shared" si="64"/>
        <v>38.2524</v>
      </c>
      <c r="H75" s="17">
        <f t="shared" si="65"/>
        <v>2608217.707608</v>
      </c>
      <c r="I75" s="19">
        <f t="shared" si="66"/>
        <v>42.20320000000001</v>
      </c>
      <c r="J75" s="17">
        <f t="shared" si="67"/>
        <v>2877600.7141440003</v>
      </c>
      <c r="K75" s="19">
        <f t="shared" si="68"/>
        <v>33.470850000000006</v>
      </c>
      <c r="L75" s="17">
        <f t="shared" si="69"/>
        <v>2282190.494157</v>
      </c>
      <c r="M75" s="19">
        <f t="shared" si="70"/>
        <v>36.927800000000005</v>
      </c>
      <c r="N75" s="17">
        <f t="shared" si="71"/>
        <v>2517900.6248760005</v>
      </c>
      <c r="O75" s="19">
        <f t="shared" si="72"/>
        <v>14.344650000000001</v>
      </c>
      <c r="P75" s="17">
        <f t="shared" si="73"/>
        <v>978081.640353</v>
      </c>
      <c r="Q75" s="19">
        <f t="shared" si="74"/>
        <v>15.826200000000004</v>
      </c>
      <c r="R75" s="17">
        <f t="shared" si="75"/>
        <v>1079100.267804</v>
      </c>
      <c r="T75">
        <v>150</v>
      </c>
      <c r="U75">
        <v>0.15</v>
      </c>
      <c r="V75">
        <v>0.22</v>
      </c>
      <c r="W75">
        <v>0.2</v>
      </c>
    </row>
    <row r="76" spans="1:23" ht="12.75">
      <c r="A76" s="14">
        <f t="shared" si="59"/>
        <v>17891591.808</v>
      </c>
      <c r="B76" s="15">
        <v>262.4</v>
      </c>
      <c r="C76" s="15">
        <f t="shared" si="60"/>
        <v>49.86</v>
      </c>
      <c r="D76" s="14">
        <f t="shared" si="61"/>
        <v>3399675.1812</v>
      </c>
      <c r="E76" s="15">
        <f t="shared" si="62"/>
        <v>55.48</v>
      </c>
      <c r="F76" s="14">
        <f t="shared" si="63"/>
        <v>3782871.6215999997</v>
      </c>
      <c r="G76" s="16">
        <f t="shared" si="64"/>
        <v>39.888000000000005</v>
      </c>
      <c r="H76" s="14">
        <f t="shared" si="65"/>
        <v>2719740.14496</v>
      </c>
      <c r="I76" s="16">
        <f t="shared" si="66"/>
        <v>44.384</v>
      </c>
      <c r="J76" s="14">
        <f t="shared" si="67"/>
        <v>3026297.29728</v>
      </c>
      <c r="K76" s="16">
        <f t="shared" si="68"/>
        <v>34.902</v>
      </c>
      <c r="L76" s="14">
        <f t="shared" si="69"/>
        <v>2379772.62684</v>
      </c>
      <c r="M76" s="16">
        <f t="shared" si="70"/>
        <v>38.836</v>
      </c>
      <c r="N76" s="14">
        <f t="shared" si="71"/>
        <v>2648010.13512</v>
      </c>
      <c r="O76" s="16">
        <f t="shared" si="72"/>
        <v>14.958000000000002</v>
      </c>
      <c r="P76" s="14">
        <f t="shared" si="73"/>
        <v>1019902.5543600002</v>
      </c>
      <c r="Q76" s="16">
        <f t="shared" si="74"/>
        <v>16.644000000000002</v>
      </c>
      <c r="R76" s="14">
        <f t="shared" si="75"/>
        <v>1134861.4864800002</v>
      </c>
      <c r="T76">
        <v>150</v>
      </c>
      <c r="U76">
        <v>0.15</v>
      </c>
      <c r="V76">
        <v>0.22</v>
      </c>
      <c r="W76">
        <v>0.2</v>
      </c>
    </row>
    <row r="77" spans="1:23" ht="12.75">
      <c r="A77" s="17">
        <f t="shared" si="59"/>
        <v>18821627.296800002</v>
      </c>
      <c r="B77" s="15">
        <v>276.04</v>
      </c>
      <c r="C77" s="18">
        <f t="shared" si="60"/>
        <v>51.906000000000006</v>
      </c>
      <c r="D77" s="17">
        <f t="shared" si="61"/>
        <v>3539180.5045200004</v>
      </c>
      <c r="E77" s="18">
        <f t="shared" si="62"/>
        <v>58.208000000000006</v>
      </c>
      <c r="F77" s="17">
        <f t="shared" si="63"/>
        <v>3968878.7193600005</v>
      </c>
      <c r="G77" s="19">
        <f t="shared" si="64"/>
        <v>41.524800000000006</v>
      </c>
      <c r="H77" s="17">
        <f t="shared" si="65"/>
        <v>2831344.4036160004</v>
      </c>
      <c r="I77" s="19">
        <f t="shared" si="66"/>
        <v>46.56640000000001</v>
      </c>
      <c r="J77" s="17">
        <f t="shared" si="67"/>
        <v>3175102.9754880005</v>
      </c>
      <c r="K77" s="19">
        <f t="shared" si="68"/>
        <v>36.33420000000001</v>
      </c>
      <c r="L77" s="17">
        <f t="shared" si="69"/>
        <v>2477426.3531640004</v>
      </c>
      <c r="M77" s="19">
        <f t="shared" si="70"/>
        <v>40.74560000000001</v>
      </c>
      <c r="N77" s="17">
        <f t="shared" si="71"/>
        <v>2778215.1035520006</v>
      </c>
      <c r="O77" s="19">
        <f t="shared" si="72"/>
        <v>15.571800000000003</v>
      </c>
      <c r="P77" s="17">
        <f t="shared" si="73"/>
        <v>1061754.1513560002</v>
      </c>
      <c r="Q77" s="19">
        <f t="shared" si="74"/>
        <v>17.462400000000006</v>
      </c>
      <c r="R77" s="17">
        <f t="shared" si="75"/>
        <v>1190663.6158080003</v>
      </c>
      <c r="T77">
        <v>150</v>
      </c>
      <c r="U77">
        <v>0.15</v>
      </c>
      <c r="V77">
        <v>0.22</v>
      </c>
      <c r="W77">
        <v>0.2</v>
      </c>
    </row>
    <row r="78" spans="1:23" ht="12.75">
      <c r="A78" s="14">
        <f t="shared" si="59"/>
        <v>19750980.9414</v>
      </c>
      <c r="B78" s="15">
        <v>289.67</v>
      </c>
      <c r="C78" s="15">
        <f t="shared" si="60"/>
        <v>53.950500000000005</v>
      </c>
      <c r="D78" s="14">
        <f t="shared" si="61"/>
        <v>3678583.55121</v>
      </c>
      <c r="E78" s="15">
        <f t="shared" si="62"/>
        <v>60.934000000000005</v>
      </c>
      <c r="F78" s="14">
        <f t="shared" si="63"/>
        <v>4154749.44828</v>
      </c>
      <c r="G78" s="16">
        <f t="shared" si="64"/>
        <v>43.16040000000001</v>
      </c>
      <c r="H78" s="14">
        <f t="shared" si="65"/>
        <v>2942866.8409680002</v>
      </c>
      <c r="I78" s="16">
        <f t="shared" si="66"/>
        <v>48.74720000000001</v>
      </c>
      <c r="J78" s="14">
        <f t="shared" si="67"/>
        <v>3323799.5586240003</v>
      </c>
      <c r="K78" s="16">
        <f t="shared" si="68"/>
        <v>37.765350000000005</v>
      </c>
      <c r="L78" s="14">
        <f t="shared" si="69"/>
        <v>2575008.4858470005</v>
      </c>
      <c r="M78" s="16">
        <f t="shared" si="70"/>
        <v>42.653800000000004</v>
      </c>
      <c r="N78" s="14">
        <f t="shared" si="71"/>
        <v>2908324.6137960004</v>
      </c>
      <c r="O78" s="16">
        <f t="shared" si="72"/>
        <v>16.185150000000004</v>
      </c>
      <c r="P78" s="14">
        <f t="shared" si="73"/>
        <v>1103575.0653630001</v>
      </c>
      <c r="Q78" s="16">
        <f t="shared" si="74"/>
        <v>18.280200000000004</v>
      </c>
      <c r="R78" s="14">
        <f t="shared" si="75"/>
        <v>1246424.8344840002</v>
      </c>
      <c r="T78">
        <v>150</v>
      </c>
      <c r="U78">
        <v>0.15</v>
      </c>
      <c r="V78">
        <v>0.22</v>
      </c>
      <c r="W78">
        <v>0.2</v>
      </c>
    </row>
    <row r="79" spans="1:23" ht="12.75">
      <c r="A79" s="17">
        <f t="shared" si="59"/>
        <v>20680334.586</v>
      </c>
      <c r="B79" s="15">
        <v>303.3</v>
      </c>
      <c r="C79" s="18">
        <f t="shared" si="60"/>
        <v>55.995000000000005</v>
      </c>
      <c r="D79" s="17">
        <f t="shared" si="61"/>
        <v>3817986.5979000004</v>
      </c>
      <c r="E79" s="18">
        <f t="shared" si="62"/>
        <v>63.660000000000004</v>
      </c>
      <c r="F79" s="17">
        <f t="shared" si="63"/>
        <v>4340620.1772</v>
      </c>
      <c r="G79" s="19">
        <f t="shared" si="64"/>
        <v>44.79600000000001</v>
      </c>
      <c r="H79" s="17">
        <f t="shared" si="65"/>
        <v>3054389.2783200005</v>
      </c>
      <c r="I79" s="19">
        <f t="shared" si="66"/>
        <v>50.928000000000004</v>
      </c>
      <c r="J79" s="17">
        <f t="shared" si="67"/>
        <v>3472496.14176</v>
      </c>
      <c r="K79" s="19">
        <f t="shared" si="68"/>
        <v>39.19650000000001</v>
      </c>
      <c r="L79" s="17">
        <f t="shared" si="69"/>
        <v>2672590.6185300006</v>
      </c>
      <c r="M79" s="19">
        <f t="shared" si="70"/>
        <v>44.562000000000005</v>
      </c>
      <c r="N79" s="17">
        <f t="shared" si="71"/>
        <v>3038434.12404</v>
      </c>
      <c r="O79" s="19">
        <f t="shared" si="72"/>
        <v>16.798500000000004</v>
      </c>
      <c r="P79" s="17">
        <f t="shared" si="73"/>
        <v>1145395.9793700003</v>
      </c>
      <c r="Q79" s="19">
        <f t="shared" si="74"/>
        <v>19.098000000000003</v>
      </c>
      <c r="R79" s="17">
        <f t="shared" si="75"/>
        <v>1302186.0531600001</v>
      </c>
      <c r="T79">
        <v>150</v>
      </c>
      <c r="U79">
        <v>0.15</v>
      </c>
      <c r="V79">
        <v>0.22</v>
      </c>
      <c r="W79">
        <v>0.2</v>
      </c>
    </row>
    <row r="80" spans="1:23" ht="12.75">
      <c r="A80" s="14">
        <f t="shared" si="59"/>
        <v>21609688.2306</v>
      </c>
      <c r="B80" s="15">
        <v>316.93</v>
      </c>
      <c r="C80" s="15">
        <f t="shared" si="60"/>
        <v>58.039500000000004</v>
      </c>
      <c r="D80" s="14">
        <f t="shared" si="61"/>
        <v>3957389.64459</v>
      </c>
      <c r="E80" s="15">
        <f t="shared" si="62"/>
        <v>66.386</v>
      </c>
      <c r="F80" s="14">
        <f t="shared" si="63"/>
        <v>4526490.9061199995</v>
      </c>
      <c r="G80" s="16">
        <f t="shared" si="64"/>
        <v>46.4316</v>
      </c>
      <c r="H80" s="14">
        <f t="shared" si="65"/>
        <v>3165911.7156720003</v>
      </c>
      <c r="I80" s="16">
        <f t="shared" si="66"/>
        <v>53.1088</v>
      </c>
      <c r="J80" s="14">
        <f t="shared" si="67"/>
        <v>3621192.7248959998</v>
      </c>
      <c r="K80" s="16">
        <f t="shared" si="68"/>
        <v>40.62765000000001</v>
      </c>
      <c r="L80" s="14">
        <f t="shared" si="69"/>
        <v>2770172.751213</v>
      </c>
      <c r="M80" s="16">
        <f t="shared" si="70"/>
        <v>46.4702</v>
      </c>
      <c r="N80" s="14">
        <f t="shared" si="71"/>
        <v>3168543.634284</v>
      </c>
      <c r="O80" s="16">
        <f t="shared" si="72"/>
        <v>17.411850000000005</v>
      </c>
      <c r="P80" s="14">
        <f t="shared" si="73"/>
        <v>1187216.8933770002</v>
      </c>
      <c r="Q80" s="16">
        <f t="shared" si="74"/>
        <v>19.9158</v>
      </c>
      <c r="R80" s="14">
        <f t="shared" si="75"/>
        <v>1357947.271836</v>
      </c>
      <c r="T80">
        <v>150</v>
      </c>
      <c r="U80">
        <v>0.15</v>
      </c>
      <c r="V80">
        <v>0.22</v>
      </c>
      <c r="W80">
        <v>0.2</v>
      </c>
    </row>
    <row r="81" spans="1:23" ht="12.75">
      <c r="A81" s="17">
        <f t="shared" si="59"/>
        <v>22539041.8752</v>
      </c>
      <c r="B81" s="15">
        <v>330.56</v>
      </c>
      <c r="C81" s="18">
        <f t="shared" si="60"/>
        <v>60.084</v>
      </c>
      <c r="D81" s="17">
        <f t="shared" si="61"/>
        <v>4096792.69128</v>
      </c>
      <c r="E81" s="18">
        <f t="shared" si="62"/>
        <v>69.112</v>
      </c>
      <c r="F81" s="17">
        <f t="shared" si="63"/>
        <v>4712361.635039999</v>
      </c>
      <c r="G81" s="19">
        <f t="shared" si="64"/>
        <v>48.06720000000001</v>
      </c>
      <c r="H81" s="17">
        <f t="shared" si="65"/>
        <v>3277434.153024</v>
      </c>
      <c r="I81" s="19">
        <f t="shared" si="66"/>
        <v>55.2896</v>
      </c>
      <c r="J81" s="17">
        <f t="shared" si="67"/>
        <v>3769889.3080319995</v>
      </c>
      <c r="K81" s="19">
        <f t="shared" si="68"/>
        <v>42.058800000000005</v>
      </c>
      <c r="L81" s="17">
        <f t="shared" si="69"/>
        <v>2867754.883896</v>
      </c>
      <c r="M81" s="19">
        <f t="shared" si="70"/>
        <v>48.3784</v>
      </c>
      <c r="N81" s="17">
        <f t="shared" si="71"/>
        <v>3298653.1445279997</v>
      </c>
      <c r="O81" s="19">
        <f t="shared" si="72"/>
        <v>18.025200000000005</v>
      </c>
      <c r="P81" s="17">
        <f t="shared" si="73"/>
        <v>1229037.8073840002</v>
      </c>
      <c r="Q81" s="19">
        <f t="shared" si="74"/>
        <v>20.733600000000003</v>
      </c>
      <c r="R81" s="17">
        <f t="shared" si="75"/>
        <v>1413708.490512</v>
      </c>
      <c r="T81">
        <v>150</v>
      </c>
      <c r="U81">
        <v>0.15</v>
      </c>
      <c r="V81">
        <v>0.22</v>
      </c>
      <c r="W81">
        <v>0.2</v>
      </c>
    </row>
    <row r="82" spans="1:23" ht="12.75">
      <c r="A82" s="14">
        <f t="shared" si="59"/>
        <v>23468395.5198</v>
      </c>
      <c r="B82" s="15">
        <v>344.19</v>
      </c>
      <c r="C82" s="15">
        <f t="shared" si="60"/>
        <v>62.1285</v>
      </c>
      <c r="D82" s="14">
        <f t="shared" si="61"/>
        <v>4236195.73797</v>
      </c>
      <c r="E82" s="15">
        <f t="shared" si="62"/>
        <v>71.838</v>
      </c>
      <c r="F82" s="14">
        <f t="shared" si="63"/>
        <v>4898232.36396</v>
      </c>
      <c r="G82" s="16">
        <f t="shared" si="64"/>
        <v>49.7028</v>
      </c>
      <c r="H82" s="14">
        <f t="shared" si="65"/>
        <v>3388956.5903760004</v>
      </c>
      <c r="I82" s="16">
        <f t="shared" si="66"/>
        <v>57.4704</v>
      </c>
      <c r="J82" s="14">
        <f t="shared" si="67"/>
        <v>3918585.891168</v>
      </c>
      <c r="K82" s="16">
        <f t="shared" si="68"/>
        <v>43.48995000000001</v>
      </c>
      <c r="L82" s="14">
        <f t="shared" si="69"/>
        <v>2965337.0165790003</v>
      </c>
      <c r="M82" s="16">
        <f t="shared" si="70"/>
        <v>50.2866</v>
      </c>
      <c r="N82" s="14">
        <f t="shared" si="71"/>
        <v>3428762.6547720004</v>
      </c>
      <c r="O82" s="16">
        <f t="shared" si="72"/>
        <v>18.638550000000002</v>
      </c>
      <c r="P82" s="14">
        <f t="shared" si="73"/>
        <v>1270858.7213910003</v>
      </c>
      <c r="Q82" s="16">
        <f t="shared" si="74"/>
        <v>21.5514</v>
      </c>
      <c r="R82" s="14">
        <f t="shared" si="75"/>
        <v>1469469.709188</v>
      </c>
      <c r="T82">
        <v>150</v>
      </c>
      <c r="U82">
        <v>0.15</v>
      </c>
      <c r="V82">
        <v>0.22</v>
      </c>
      <c r="W82">
        <v>0.2</v>
      </c>
    </row>
    <row r="83" spans="1:23" ht="12.75">
      <c r="A83" s="17">
        <f t="shared" si="59"/>
        <v>24397749.1644</v>
      </c>
      <c r="B83" s="15">
        <v>357.82</v>
      </c>
      <c r="C83" s="18">
        <f t="shared" si="60"/>
        <v>64.173</v>
      </c>
      <c r="D83" s="17">
        <f t="shared" si="61"/>
        <v>4375598.78466</v>
      </c>
      <c r="E83" s="18">
        <f t="shared" si="62"/>
        <v>74.564</v>
      </c>
      <c r="F83" s="17">
        <f t="shared" si="63"/>
        <v>5084103.092879999</v>
      </c>
      <c r="G83" s="19">
        <f t="shared" si="64"/>
        <v>51.33840000000001</v>
      </c>
      <c r="H83" s="17">
        <f t="shared" si="65"/>
        <v>3500479.0277280007</v>
      </c>
      <c r="I83" s="19">
        <f t="shared" si="66"/>
        <v>59.651199999999996</v>
      </c>
      <c r="J83" s="17">
        <f t="shared" si="67"/>
        <v>4067282.474304</v>
      </c>
      <c r="K83" s="19">
        <f t="shared" si="68"/>
        <v>44.9211</v>
      </c>
      <c r="L83" s="17">
        <f t="shared" si="69"/>
        <v>3062919.1492620003</v>
      </c>
      <c r="M83" s="19">
        <f t="shared" si="70"/>
        <v>52.1948</v>
      </c>
      <c r="N83" s="17">
        <f t="shared" si="71"/>
        <v>3558872.165016</v>
      </c>
      <c r="O83" s="19">
        <f t="shared" si="72"/>
        <v>19.251900000000003</v>
      </c>
      <c r="P83" s="17">
        <f t="shared" si="73"/>
        <v>1312679.6353980002</v>
      </c>
      <c r="Q83" s="19">
        <f t="shared" si="74"/>
        <v>22.369200000000003</v>
      </c>
      <c r="R83" s="17">
        <f t="shared" si="75"/>
        <v>1525230.927864</v>
      </c>
      <c r="T83">
        <v>150</v>
      </c>
      <c r="U83">
        <v>0.15</v>
      </c>
      <c r="V83">
        <v>0.22</v>
      </c>
      <c r="W83">
        <v>0.2</v>
      </c>
    </row>
    <row r="84" spans="1:23" ht="12.75">
      <c r="A84" s="14">
        <f t="shared" si="59"/>
        <v>25327784.653199997</v>
      </c>
      <c r="B84" s="15">
        <v>371.46</v>
      </c>
      <c r="C84" s="15">
        <f t="shared" si="60"/>
        <v>66.219</v>
      </c>
      <c r="D84" s="14">
        <f t="shared" si="61"/>
        <v>4515104.10798</v>
      </c>
      <c r="E84" s="15">
        <f t="shared" si="62"/>
        <v>77.292</v>
      </c>
      <c r="F84" s="14">
        <f t="shared" si="63"/>
        <v>5270110.19064</v>
      </c>
      <c r="G84" s="16">
        <f t="shared" si="64"/>
        <v>52.9752</v>
      </c>
      <c r="H84" s="14">
        <f t="shared" si="65"/>
        <v>3612083.286384</v>
      </c>
      <c r="I84" s="16">
        <f t="shared" si="66"/>
        <v>61.833600000000004</v>
      </c>
      <c r="J84" s="14">
        <f t="shared" si="67"/>
        <v>4216088.152512</v>
      </c>
      <c r="K84" s="16">
        <f t="shared" si="68"/>
        <v>46.3533</v>
      </c>
      <c r="L84" s="14">
        <f t="shared" si="69"/>
        <v>3160572.8755860003</v>
      </c>
      <c r="M84" s="16">
        <f t="shared" si="70"/>
        <v>54.104400000000005</v>
      </c>
      <c r="N84" s="14">
        <f t="shared" si="71"/>
        <v>3689077.133448</v>
      </c>
      <c r="O84" s="16">
        <f t="shared" si="72"/>
        <v>19.8657</v>
      </c>
      <c r="P84" s="14">
        <f t="shared" si="73"/>
        <v>1354531.232394</v>
      </c>
      <c r="Q84" s="16">
        <f t="shared" si="74"/>
        <v>23.187600000000003</v>
      </c>
      <c r="R84" s="14">
        <f t="shared" si="75"/>
        <v>1581033.057192</v>
      </c>
      <c r="T84">
        <v>150</v>
      </c>
      <c r="U84">
        <v>0.15</v>
      </c>
      <c r="V84">
        <v>0.22</v>
      </c>
      <c r="W84">
        <v>0.2</v>
      </c>
    </row>
    <row r="85" spans="1:23" ht="12.75">
      <c r="A85" s="17">
        <f t="shared" si="59"/>
        <v>26257138.297799997</v>
      </c>
      <c r="B85" s="15">
        <v>385.09</v>
      </c>
      <c r="C85" s="18">
        <f t="shared" si="60"/>
        <v>68.2635</v>
      </c>
      <c r="D85" s="17">
        <f t="shared" si="61"/>
        <v>4654507.154669999</v>
      </c>
      <c r="E85" s="18">
        <f t="shared" si="62"/>
        <v>80.018</v>
      </c>
      <c r="F85" s="17">
        <f t="shared" si="63"/>
        <v>5455980.91956</v>
      </c>
      <c r="G85" s="19">
        <f t="shared" si="64"/>
        <v>54.6108</v>
      </c>
      <c r="H85" s="17">
        <f t="shared" si="65"/>
        <v>3723605.7237359993</v>
      </c>
      <c r="I85" s="19">
        <f t="shared" si="66"/>
        <v>64.01440000000001</v>
      </c>
      <c r="J85" s="17">
        <f t="shared" si="67"/>
        <v>4364784.735648001</v>
      </c>
      <c r="K85" s="19">
        <f t="shared" si="68"/>
        <v>47.78445</v>
      </c>
      <c r="L85" s="17">
        <f t="shared" si="69"/>
        <v>3258155.008269</v>
      </c>
      <c r="M85" s="19">
        <f t="shared" si="70"/>
        <v>56.012600000000006</v>
      </c>
      <c r="N85" s="17">
        <f t="shared" si="71"/>
        <v>3819186.643692001</v>
      </c>
      <c r="O85" s="19">
        <f t="shared" si="72"/>
        <v>20.47905</v>
      </c>
      <c r="P85" s="17">
        <f t="shared" si="73"/>
        <v>1396352.146401</v>
      </c>
      <c r="Q85" s="19">
        <f t="shared" si="74"/>
        <v>24.005400000000005</v>
      </c>
      <c r="R85" s="17">
        <f t="shared" si="75"/>
        <v>1636794.2758680002</v>
      </c>
      <c r="T85">
        <v>150</v>
      </c>
      <c r="U85">
        <v>0.15</v>
      </c>
      <c r="V85">
        <v>0.22</v>
      </c>
      <c r="W85">
        <v>0.2</v>
      </c>
    </row>
    <row r="86" spans="1:23" ht="12.75">
      <c r="A86" s="14">
        <f t="shared" si="59"/>
        <v>27186491.9424</v>
      </c>
      <c r="B86" s="15">
        <v>398.72</v>
      </c>
      <c r="C86" s="15">
        <f t="shared" si="60"/>
        <v>70.30799999999999</v>
      </c>
      <c r="D86" s="14">
        <f t="shared" si="61"/>
        <v>4793910.201359999</v>
      </c>
      <c r="E86" s="15">
        <f t="shared" si="62"/>
        <v>82.744</v>
      </c>
      <c r="F86" s="14">
        <f t="shared" si="63"/>
        <v>5641851.64848</v>
      </c>
      <c r="G86" s="16">
        <f t="shared" si="64"/>
        <v>56.246399999999994</v>
      </c>
      <c r="H86" s="14">
        <f t="shared" si="65"/>
        <v>3835128.1610879996</v>
      </c>
      <c r="I86" s="16">
        <f t="shared" si="66"/>
        <v>66.1952</v>
      </c>
      <c r="J86" s="14">
        <f t="shared" si="67"/>
        <v>4513481.318784</v>
      </c>
      <c r="K86" s="16">
        <f t="shared" si="68"/>
        <v>49.2156</v>
      </c>
      <c r="L86" s="14">
        <f t="shared" si="69"/>
        <v>3355737.140952</v>
      </c>
      <c r="M86" s="16">
        <f t="shared" si="70"/>
        <v>57.92080000000001</v>
      </c>
      <c r="N86" s="14">
        <f t="shared" si="71"/>
        <v>3949296.1539360005</v>
      </c>
      <c r="O86" s="16">
        <f t="shared" si="72"/>
        <v>21.0924</v>
      </c>
      <c r="P86" s="14">
        <f t="shared" si="73"/>
        <v>1438173.0604080001</v>
      </c>
      <c r="Q86" s="16">
        <f t="shared" si="74"/>
        <v>24.823200000000003</v>
      </c>
      <c r="R86" s="14">
        <f t="shared" si="75"/>
        <v>1692555.4945440001</v>
      </c>
      <c r="T86">
        <v>150</v>
      </c>
      <c r="U86">
        <v>0.15</v>
      </c>
      <c r="V86">
        <v>0.22</v>
      </c>
      <c r="W86">
        <v>0.2</v>
      </c>
    </row>
    <row r="87" spans="1:23" ht="12.75">
      <c r="A87" s="17">
        <f t="shared" si="59"/>
        <v>28115845.587</v>
      </c>
      <c r="B87" s="15">
        <v>412.35</v>
      </c>
      <c r="C87" s="18">
        <f t="shared" si="60"/>
        <v>72.35249999999999</v>
      </c>
      <c r="D87" s="17">
        <f t="shared" si="61"/>
        <v>4933313.24805</v>
      </c>
      <c r="E87" s="18">
        <f t="shared" si="62"/>
        <v>85.47</v>
      </c>
      <c r="F87" s="17">
        <f t="shared" si="63"/>
        <v>5827722.3774</v>
      </c>
      <c r="G87" s="19">
        <f t="shared" si="64"/>
        <v>57.882</v>
      </c>
      <c r="H87" s="17">
        <f t="shared" si="65"/>
        <v>3946650.59844</v>
      </c>
      <c r="I87" s="19">
        <f t="shared" si="66"/>
        <v>68.376</v>
      </c>
      <c r="J87" s="17">
        <f t="shared" si="67"/>
        <v>4662177.90192</v>
      </c>
      <c r="K87" s="19">
        <f t="shared" si="68"/>
        <v>50.64675</v>
      </c>
      <c r="L87" s="17">
        <f t="shared" si="69"/>
        <v>3453319.273635</v>
      </c>
      <c r="M87" s="19">
        <f t="shared" si="70"/>
        <v>59.82900000000001</v>
      </c>
      <c r="N87" s="17">
        <f t="shared" si="71"/>
        <v>4079405.6641800003</v>
      </c>
      <c r="O87" s="19">
        <f t="shared" si="72"/>
        <v>21.705750000000002</v>
      </c>
      <c r="P87" s="17">
        <f t="shared" si="73"/>
        <v>1479993.974415</v>
      </c>
      <c r="Q87" s="19">
        <f t="shared" si="74"/>
        <v>25.641000000000002</v>
      </c>
      <c r="R87" s="17">
        <f t="shared" si="75"/>
        <v>1748316.7132200003</v>
      </c>
      <c r="T87">
        <v>150</v>
      </c>
      <c r="U87">
        <v>0.15</v>
      </c>
      <c r="V87">
        <v>0.22</v>
      </c>
      <c r="W87">
        <v>0.2</v>
      </c>
    </row>
    <row r="88" spans="1:23" ht="12.75">
      <c r="A88" s="14">
        <f t="shared" si="59"/>
        <v>29045199.2316</v>
      </c>
      <c r="B88" s="15">
        <v>425.98</v>
      </c>
      <c r="C88" s="15">
        <f t="shared" si="60"/>
        <v>74.39699999999999</v>
      </c>
      <c r="D88" s="14">
        <f t="shared" si="61"/>
        <v>5072716.294739999</v>
      </c>
      <c r="E88" s="15">
        <f t="shared" si="62"/>
        <v>88.196</v>
      </c>
      <c r="F88" s="14">
        <f t="shared" si="63"/>
        <v>6013593.106319999</v>
      </c>
      <c r="G88" s="16">
        <f t="shared" si="64"/>
        <v>59.517599999999995</v>
      </c>
      <c r="H88" s="14">
        <f t="shared" si="65"/>
        <v>4058173.035791999</v>
      </c>
      <c r="I88" s="16">
        <f t="shared" si="66"/>
        <v>70.5568</v>
      </c>
      <c r="J88" s="14">
        <f t="shared" si="67"/>
        <v>4810874.485056</v>
      </c>
      <c r="K88" s="16">
        <f t="shared" si="68"/>
        <v>52.0779</v>
      </c>
      <c r="L88" s="14">
        <f t="shared" si="69"/>
        <v>3550901.4063179996</v>
      </c>
      <c r="M88" s="16">
        <f t="shared" si="70"/>
        <v>61.7372</v>
      </c>
      <c r="N88" s="14">
        <f t="shared" si="71"/>
        <v>4209515.174424</v>
      </c>
      <c r="O88" s="16">
        <f t="shared" si="72"/>
        <v>22.319100000000002</v>
      </c>
      <c r="P88" s="14">
        <f t="shared" si="73"/>
        <v>1521814.888422</v>
      </c>
      <c r="Q88" s="16">
        <f t="shared" si="74"/>
        <v>26.458800000000004</v>
      </c>
      <c r="R88" s="14">
        <f t="shared" si="75"/>
        <v>1804077.9318960002</v>
      </c>
      <c r="T88">
        <v>150</v>
      </c>
      <c r="U88">
        <v>0.15</v>
      </c>
      <c r="V88">
        <v>0.22</v>
      </c>
      <c r="W88">
        <v>0.2</v>
      </c>
    </row>
    <row r="89" spans="1:23" ht="12.75">
      <c r="A89" s="17">
        <f t="shared" si="59"/>
        <v>29974552.8762</v>
      </c>
      <c r="B89" s="15">
        <v>439.61</v>
      </c>
      <c r="C89" s="18">
        <f t="shared" si="60"/>
        <v>76.44149999999999</v>
      </c>
      <c r="D89" s="17">
        <f t="shared" si="61"/>
        <v>5212119.341429999</v>
      </c>
      <c r="E89" s="18">
        <f t="shared" si="62"/>
        <v>90.922</v>
      </c>
      <c r="F89" s="17">
        <f t="shared" si="63"/>
        <v>6199463.83524</v>
      </c>
      <c r="G89" s="19">
        <f t="shared" si="64"/>
        <v>61.1532</v>
      </c>
      <c r="H89" s="17">
        <f t="shared" si="65"/>
        <v>4169695.4731439995</v>
      </c>
      <c r="I89" s="19">
        <f t="shared" si="66"/>
        <v>72.7376</v>
      </c>
      <c r="J89" s="17">
        <f t="shared" si="67"/>
        <v>4959571.0681920005</v>
      </c>
      <c r="K89" s="19">
        <f t="shared" si="68"/>
        <v>53.50905</v>
      </c>
      <c r="L89" s="17">
        <f t="shared" si="69"/>
        <v>3648483.5390009996</v>
      </c>
      <c r="M89" s="19">
        <f t="shared" si="70"/>
        <v>63.6454</v>
      </c>
      <c r="N89" s="17">
        <f t="shared" si="71"/>
        <v>4339624.684668001</v>
      </c>
      <c r="O89" s="19">
        <f t="shared" si="72"/>
        <v>22.93245</v>
      </c>
      <c r="P89" s="17">
        <f t="shared" si="73"/>
        <v>1563635.802429</v>
      </c>
      <c r="Q89" s="19">
        <f t="shared" si="74"/>
        <v>27.276600000000002</v>
      </c>
      <c r="R89" s="17">
        <f t="shared" si="75"/>
        <v>1859839.1505720003</v>
      </c>
      <c r="T89">
        <v>150</v>
      </c>
      <c r="U89">
        <v>0.15</v>
      </c>
      <c r="V89">
        <v>0.22</v>
      </c>
      <c r="W89">
        <v>0.2</v>
      </c>
    </row>
    <row r="90" spans="1:23" ht="12.75">
      <c r="A90" s="20">
        <f t="shared" si="59"/>
        <v>30682989</v>
      </c>
      <c r="B90" s="21">
        <v>450</v>
      </c>
      <c r="C90" s="22">
        <f t="shared" si="60"/>
        <v>78</v>
      </c>
      <c r="D90" s="20">
        <f t="shared" si="61"/>
        <v>5318384.76</v>
      </c>
      <c r="E90" s="22">
        <f t="shared" si="62"/>
        <v>93</v>
      </c>
      <c r="F90" s="20">
        <f t="shared" si="63"/>
        <v>6341151.06</v>
      </c>
      <c r="G90" s="23">
        <f t="shared" si="64"/>
        <v>62.400000000000006</v>
      </c>
      <c r="H90" s="20">
        <f t="shared" si="65"/>
        <v>4254707.808</v>
      </c>
      <c r="I90" s="23">
        <f t="shared" si="66"/>
        <v>74.4</v>
      </c>
      <c r="J90" s="20">
        <f t="shared" si="67"/>
        <v>5072920.848</v>
      </c>
      <c r="K90" s="23">
        <f t="shared" si="68"/>
        <v>54.60000000000001</v>
      </c>
      <c r="L90" s="20">
        <f t="shared" si="69"/>
        <v>3722869.3320000004</v>
      </c>
      <c r="M90" s="23">
        <f t="shared" si="70"/>
        <v>65.10000000000001</v>
      </c>
      <c r="N90" s="20">
        <f t="shared" si="71"/>
        <v>4438805.742000001</v>
      </c>
      <c r="O90" s="23">
        <f t="shared" si="72"/>
        <v>23.400000000000002</v>
      </c>
      <c r="P90" s="20">
        <f t="shared" si="73"/>
        <v>1595515.428</v>
      </c>
      <c r="Q90" s="23">
        <f t="shared" si="74"/>
        <v>27.900000000000006</v>
      </c>
      <c r="R90" s="20">
        <f t="shared" si="75"/>
        <v>1902345.3180000002</v>
      </c>
      <c r="T90">
        <v>150</v>
      </c>
      <c r="U90">
        <v>0.15</v>
      </c>
      <c r="V90">
        <v>0.22</v>
      </c>
      <c r="W90">
        <v>0.2</v>
      </c>
    </row>
    <row r="91" spans="1:18" ht="12.75">
      <c r="A91" s="24"/>
      <c r="B91" s="25"/>
      <c r="C91" s="25"/>
      <c r="D91" s="9"/>
      <c r="E91" s="25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23" ht="12.75">
      <c r="A92" s="32" t="s">
        <v>14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T92" t="s">
        <v>10</v>
      </c>
      <c r="U92" t="s">
        <v>11</v>
      </c>
      <c r="V92" t="s">
        <v>12</v>
      </c>
      <c r="W92" t="s">
        <v>13</v>
      </c>
    </row>
    <row r="93" spans="1:23" ht="12.75">
      <c r="A93" s="10">
        <f aca="true" t="shared" si="76" ref="A93:A108">B93*$B$1</f>
        <v>30751173.419999998</v>
      </c>
      <c r="B93" s="11">
        <v>451</v>
      </c>
      <c r="C93" s="12">
        <f aca="true" t="shared" si="77" ref="C93:C108">((B93-T93)*U93)+(T93*V93)</f>
        <v>90.13</v>
      </c>
      <c r="D93" s="10">
        <f aca="true" t="shared" si="78" ref="D93:D108">C93*$B$1</f>
        <v>6145461.774599999</v>
      </c>
      <c r="E93" s="12">
        <f aca="true" t="shared" si="79" ref="E93:E108">((B93-T93)*W93)+(T93*V93)</f>
        <v>90.17</v>
      </c>
      <c r="F93" s="10">
        <f aca="true" t="shared" si="80" ref="F93:F108">E93*$B$1</f>
        <v>6148189.1514</v>
      </c>
      <c r="G93" s="13">
        <f aca="true" t="shared" si="81" ref="G93:G108">C93*0.8</f>
        <v>72.104</v>
      </c>
      <c r="H93" s="10">
        <f aca="true" t="shared" si="82" ref="H93:H108">D93*0.8</f>
        <v>4916369.419679999</v>
      </c>
      <c r="I93" s="13">
        <f aca="true" t="shared" si="83" ref="I93:I108">E93*0.8</f>
        <v>72.13600000000001</v>
      </c>
      <c r="J93" s="10">
        <f aca="true" t="shared" si="84" ref="J93:J108">F93*0.8</f>
        <v>4918551.32112</v>
      </c>
      <c r="K93" s="13">
        <f aca="true" t="shared" si="85" ref="K93:K108">C93*0.7</f>
        <v>63.091</v>
      </c>
      <c r="L93" s="10">
        <f aca="true" t="shared" si="86" ref="L93:L108">D93*0.7</f>
        <v>4301823.242219999</v>
      </c>
      <c r="M93" s="13">
        <f aca="true" t="shared" si="87" ref="M93:M108">E93*0.7</f>
        <v>63.11900000000001</v>
      </c>
      <c r="N93" s="10">
        <f aca="true" t="shared" si="88" ref="N93:N108">F93*0.7</f>
        <v>4303732.40598</v>
      </c>
      <c r="O93" s="13">
        <f aca="true" t="shared" si="89" ref="O93:O108">C93*0.3</f>
        <v>27.039</v>
      </c>
      <c r="P93" s="10">
        <f aca="true" t="shared" si="90" ref="P93:P108">D93*0.3</f>
        <v>1843638.53238</v>
      </c>
      <c r="Q93" s="13">
        <f aca="true" t="shared" si="91" ref="Q93:Q108">E93*0.3</f>
        <v>27.051000000000005</v>
      </c>
      <c r="R93" s="10">
        <f aca="true" t="shared" si="92" ref="R93:R108">F93*0.3</f>
        <v>1844456.7454200003</v>
      </c>
      <c r="T93">
        <v>450</v>
      </c>
      <c r="U93">
        <v>0.13</v>
      </c>
      <c r="V93">
        <v>0.2</v>
      </c>
      <c r="W93">
        <v>0.17</v>
      </c>
    </row>
    <row r="94" spans="1:23" ht="12.75">
      <c r="A94" s="14">
        <f t="shared" si="76"/>
        <v>32065769.037599996</v>
      </c>
      <c r="B94" s="15">
        <v>470.28</v>
      </c>
      <c r="C94" s="15">
        <f t="shared" si="77"/>
        <v>92.6364</v>
      </c>
      <c r="D94" s="14">
        <f t="shared" si="78"/>
        <v>6316359.204887999</v>
      </c>
      <c r="E94" s="15">
        <f t="shared" si="79"/>
        <v>93.4476</v>
      </c>
      <c r="F94" s="14">
        <f t="shared" si="80"/>
        <v>6371670.406392</v>
      </c>
      <c r="G94" s="16">
        <f t="shared" si="81"/>
        <v>74.10912</v>
      </c>
      <c r="H94" s="14">
        <f t="shared" si="82"/>
        <v>5053087.363910399</v>
      </c>
      <c r="I94" s="16">
        <f t="shared" si="83"/>
        <v>74.75807999999999</v>
      </c>
      <c r="J94" s="14">
        <f t="shared" si="84"/>
        <v>5097336.3251136</v>
      </c>
      <c r="K94" s="16">
        <f t="shared" si="85"/>
        <v>64.84548000000001</v>
      </c>
      <c r="L94" s="14">
        <f t="shared" si="86"/>
        <v>4421451.443421599</v>
      </c>
      <c r="M94" s="16">
        <f t="shared" si="87"/>
        <v>65.41332</v>
      </c>
      <c r="N94" s="14">
        <f t="shared" si="88"/>
        <v>4460169.2844744</v>
      </c>
      <c r="O94" s="16">
        <f t="shared" si="89"/>
        <v>27.790920000000003</v>
      </c>
      <c r="P94" s="14">
        <f t="shared" si="90"/>
        <v>1894907.7614664</v>
      </c>
      <c r="Q94" s="16">
        <f t="shared" si="91"/>
        <v>28.034280000000003</v>
      </c>
      <c r="R94" s="14">
        <f t="shared" si="92"/>
        <v>1911501.1219176003</v>
      </c>
      <c r="T94">
        <v>450</v>
      </c>
      <c r="U94">
        <v>0.13</v>
      </c>
      <c r="V94">
        <v>0.2</v>
      </c>
      <c r="W94">
        <v>0.17</v>
      </c>
    </row>
    <row r="95" spans="1:23" ht="12.75">
      <c r="A95" s="17">
        <f t="shared" si="76"/>
        <v>33460140.4266</v>
      </c>
      <c r="B95" s="15">
        <v>490.73</v>
      </c>
      <c r="C95" s="18">
        <f t="shared" si="77"/>
        <v>95.2949</v>
      </c>
      <c r="D95" s="17">
        <f t="shared" si="78"/>
        <v>6497627.485458</v>
      </c>
      <c r="E95" s="18">
        <f t="shared" si="79"/>
        <v>96.92410000000001</v>
      </c>
      <c r="F95" s="17">
        <f t="shared" si="80"/>
        <v>6608713.542522</v>
      </c>
      <c r="G95" s="19">
        <f t="shared" si="81"/>
        <v>76.23592000000001</v>
      </c>
      <c r="H95" s="17">
        <f t="shared" si="82"/>
        <v>5198101.9883664</v>
      </c>
      <c r="I95" s="19">
        <f t="shared" si="83"/>
        <v>77.53928000000002</v>
      </c>
      <c r="J95" s="17">
        <f t="shared" si="84"/>
        <v>5286970.834017601</v>
      </c>
      <c r="K95" s="19">
        <f t="shared" si="85"/>
        <v>66.70643000000001</v>
      </c>
      <c r="L95" s="17">
        <f t="shared" si="86"/>
        <v>4548339.2398206005</v>
      </c>
      <c r="M95" s="19">
        <f t="shared" si="87"/>
        <v>67.84687000000001</v>
      </c>
      <c r="N95" s="17">
        <f t="shared" si="88"/>
        <v>4626099.4797654</v>
      </c>
      <c r="O95" s="19">
        <f t="shared" si="89"/>
        <v>28.588470000000004</v>
      </c>
      <c r="P95" s="17">
        <f t="shared" si="90"/>
        <v>1949288.2456374</v>
      </c>
      <c r="Q95" s="19">
        <f t="shared" si="91"/>
        <v>29.077230000000007</v>
      </c>
      <c r="R95" s="17">
        <f t="shared" si="92"/>
        <v>1982614.0627566003</v>
      </c>
      <c r="T95">
        <v>450</v>
      </c>
      <c r="U95">
        <v>0.13</v>
      </c>
      <c r="V95">
        <v>0.2</v>
      </c>
      <c r="W95">
        <v>0.17</v>
      </c>
    </row>
    <row r="96" spans="1:23" ht="12.75">
      <c r="A96" s="14">
        <f t="shared" si="76"/>
        <v>34854511.8156</v>
      </c>
      <c r="B96" s="15">
        <v>511.18</v>
      </c>
      <c r="C96" s="15">
        <f t="shared" si="77"/>
        <v>97.9534</v>
      </c>
      <c r="D96" s="14">
        <f t="shared" si="78"/>
        <v>6678895.766028</v>
      </c>
      <c r="E96" s="15">
        <f t="shared" si="79"/>
        <v>100.4006</v>
      </c>
      <c r="F96" s="14">
        <f t="shared" si="80"/>
        <v>6845756.678652</v>
      </c>
      <c r="G96" s="16">
        <f t="shared" si="81"/>
        <v>78.36272000000001</v>
      </c>
      <c r="H96" s="14">
        <f t="shared" si="82"/>
        <v>5343116.6128224</v>
      </c>
      <c r="I96" s="16">
        <f t="shared" si="83"/>
        <v>80.32048</v>
      </c>
      <c r="J96" s="14">
        <f t="shared" si="84"/>
        <v>5476605.3429216</v>
      </c>
      <c r="K96" s="16">
        <f t="shared" si="85"/>
        <v>68.56738000000001</v>
      </c>
      <c r="L96" s="14">
        <f t="shared" si="86"/>
        <v>4675227.036219601</v>
      </c>
      <c r="M96" s="16">
        <f t="shared" si="87"/>
        <v>70.28042</v>
      </c>
      <c r="N96" s="14">
        <f t="shared" si="88"/>
        <v>4792029.6750564</v>
      </c>
      <c r="O96" s="16">
        <f t="shared" si="89"/>
        <v>29.386020000000006</v>
      </c>
      <c r="P96" s="14">
        <f t="shared" si="90"/>
        <v>2003668.7298084004</v>
      </c>
      <c r="Q96" s="16">
        <f t="shared" si="91"/>
        <v>30.120180000000005</v>
      </c>
      <c r="R96" s="14">
        <f t="shared" si="92"/>
        <v>2053727.0035956001</v>
      </c>
      <c r="T96">
        <v>450</v>
      </c>
      <c r="U96">
        <v>0.13</v>
      </c>
      <c r="V96">
        <v>0.2</v>
      </c>
      <c r="W96">
        <v>0.17</v>
      </c>
    </row>
    <row r="97" spans="1:23" ht="12.75">
      <c r="A97" s="17">
        <f t="shared" si="76"/>
        <v>36248201.3604</v>
      </c>
      <c r="B97" s="15">
        <v>531.62</v>
      </c>
      <c r="C97" s="18">
        <f t="shared" si="77"/>
        <v>100.6106</v>
      </c>
      <c r="D97" s="17">
        <f t="shared" si="78"/>
        <v>6860075.406852</v>
      </c>
      <c r="E97" s="18">
        <f t="shared" si="79"/>
        <v>103.8754</v>
      </c>
      <c r="F97" s="17">
        <f t="shared" si="80"/>
        <v>7082683.901268</v>
      </c>
      <c r="G97" s="19">
        <f t="shared" si="81"/>
        <v>80.48848000000001</v>
      </c>
      <c r="H97" s="17">
        <f t="shared" si="82"/>
        <v>5488060.325481601</v>
      </c>
      <c r="I97" s="19">
        <f t="shared" si="83"/>
        <v>83.10032000000001</v>
      </c>
      <c r="J97" s="17">
        <f t="shared" si="84"/>
        <v>5666147.1210144</v>
      </c>
      <c r="K97" s="19">
        <f t="shared" si="85"/>
        <v>70.42742000000001</v>
      </c>
      <c r="L97" s="17">
        <f t="shared" si="86"/>
        <v>4802052.784796401</v>
      </c>
      <c r="M97" s="19">
        <f t="shared" si="87"/>
        <v>72.71278000000001</v>
      </c>
      <c r="N97" s="17">
        <f t="shared" si="88"/>
        <v>4957878.7308876</v>
      </c>
      <c r="O97" s="19">
        <f t="shared" si="89"/>
        <v>30.183180000000007</v>
      </c>
      <c r="P97" s="17">
        <f t="shared" si="90"/>
        <v>2058022.6220556004</v>
      </c>
      <c r="Q97" s="19">
        <f t="shared" si="91"/>
        <v>31.162620000000004</v>
      </c>
      <c r="R97" s="17">
        <f t="shared" si="92"/>
        <v>2124805.1703804</v>
      </c>
      <c r="T97">
        <v>450</v>
      </c>
      <c r="U97">
        <v>0.13</v>
      </c>
      <c r="V97">
        <v>0.2</v>
      </c>
      <c r="W97">
        <v>0.17</v>
      </c>
    </row>
    <row r="98" spans="1:23" ht="12.75">
      <c r="A98" s="14">
        <f t="shared" si="76"/>
        <v>37642572.749400005</v>
      </c>
      <c r="B98" s="15">
        <v>552.07</v>
      </c>
      <c r="C98" s="15">
        <f t="shared" si="77"/>
        <v>103.26910000000001</v>
      </c>
      <c r="D98" s="14">
        <f t="shared" si="78"/>
        <v>7041343.687422001</v>
      </c>
      <c r="E98" s="15">
        <f t="shared" si="79"/>
        <v>107.35190000000001</v>
      </c>
      <c r="F98" s="14">
        <f t="shared" si="80"/>
        <v>7319727.037398001</v>
      </c>
      <c r="G98" s="16">
        <f t="shared" si="81"/>
        <v>82.61528000000001</v>
      </c>
      <c r="H98" s="14">
        <f t="shared" si="82"/>
        <v>5633074.949937601</v>
      </c>
      <c r="I98" s="16">
        <f t="shared" si="83"/>
        <v>85.88152000000002</v>
      </c>
      <c r="J98" s="14">
        <f t="shared" si="84"/>
        <v>5855781.629918401</v>
      </c>
      <c r="K98" s="16">
        <f t="shared" si="85"/>
        <v>72.28837000000001</v>
      </c>
      <c r="L98" s="14">
        <f t="shared" si="86"/>
        <v>4928940.581195401</v>
      </c>
      <c r="M98" s="16">
        <f t="shared" si="87"/>
        <v>75.14633000000002</v>
      </c>
      <c r="N98" s="14">
        <f t="shared" si="88"/>
        <v>5123808.926178602</v>
      </c>
      <c r="O98" s="16">
        <f t="shared" si="89"/>
        <v>30.98073000000001</v>
      </c>
      <c r="P98" s="14">
        <f t="shared" si="90"/>
        <v>2112403.1062266007</v>
      </c>
      <c r="Q98" s="16">
        <f t="shared" si="91"/>
        <v>32.20557000000001</v>
      </c>
      <c r="R98" s="14">
        <f t="shared" si="92"/>
        <v>2195918.1112194005</v>
      </c>
      <c r="T98">
        <v>450</v>
      </c>
      <c r="U98">
        <v>0.13</v>
      </c>
      <c r="V98">
        <v>0.2</v>
      </c>
      <c r="W98">
        <v>0.17</v>
      </c>
    </row>
    <row r="99" spans="1:23" ht="12.75">
      <c r="A99" s="17">
        <f t="shared" si="76"/>
        <v>39036944.138399996</v>
      </c>
      <c r="B99" s="15">
        <v>572.52</v>
      </c>
      <c r="C99" s="18">
        <f t="shared" si="77"/>
        <v>105.9276</v>
      </c>
      <c r="D99" s="17">
        <f t="shared" si="78"/>
        <v>7222611.967991999</v>
      </c>
      <c r="E99" s="18">
        <f t="shared" si="79"/>
        <v>110.8284</v>
      </c>
      <c r="F99" s="17">
        <f t="shared" si="80"/>
        <v>7556770.173528</v>
      </c>
      <c r="G99" s="19">
        <f t="shared" si="81"/>
        <v>84.74208</v>
      </c>
      <c r="H99" s="17">
        <f t="shared" si="82"/>
        <v>5778089.5743936</v>
      </c>
      <c r="I99" s="19">
        <f t="shared" si="83"/>
        <v>88.66272000000001</v>
      </c>
      <c r="J99" s="17">
        <f t="shared" si="84"/>
        <v>6045416.1388224</v>
      </c>
      <c r="K99" s="19">
        <f t="shared" si="85"/>
        <v>74.14932</v>
      </c>
      <c r="L99" s="17">
        <f t="shared" si="86"/>
        <v>5055828.3775944</v>
      </c>
      <c r="M99" s="19">
        <f t="shared" si="87"/>
        <v>77.57988</v>
      </c>
      <c r="N99" s="17">
        <f t="shared" si="88"/>
        <v>5289739.1214696</v>
      </c>
      <c r="O99" s="19">
        <f t="shared" si="89"/>
        <v>31.778280000000006</v>
      </c>
      <c r="P99" s="17">
        <f t="shared" si="90"/>
        <v>2166783.5903976</v>
      </c>
      <c r="Q99" s="19">
        <f t="shared" si="91"/>
        <v>33.248520000000006</v>
      </c>
      <c r="R99" s="17">
        <f t="shared" si="92"/>
        <v>2267031.0520584</v>
      </c>
      <c r="T99">
        <v>450</v>
      </c>
      <c r="U99">
        <v>0.13</v>
      </c>
      <c r="V99">
        <v>0.2</v>
      </c>
      <c r="W99">
        <v>0.17</v>
      </c>
    </row>
    <row r="100" spans="1:23" ht="12.75">
      <c r="A100" s="14">
        <f t="shared" si="76"/>
        <v>40431315.5274</v>
      </c>
      <c r="B100" s="15">
        <v>592.97</v>
      </c>
      <c r="C100" s="15">
        <f t="shared" si="77"/>
        <v>108.5861</v>
      </c>
      <c r="D100" s="14">
        <f t="shared" si="78"/>
        <v>7403880.248562</v>
      </c>
      <c r="E100" s="15">
        <f t="shared" si="79"/>
        <v>114.3049</v>
      </c>
      <c r="F100" s="14">
        <f t="shared" si="80"/>
        <v>7793813.309658</v>
      </c>
      <c r="G100" s="16">
        <f t="shared" si="81"/>
        <v>86.86888</v>
      </c>
      <c r="H100" s="14">
        <f t="shared" si="82"/>
        <v>5923104.1988496</v>
      </c>
      <c r="I100" s="16">
        <f t="shared" si="83"/>
        <v>91.44392</v>
      </c>
      <c r="J100" s="14">
        <f t="shared" si="84"/>
        <v>6235050.647726401</v>
      </c>
      <c r="K100" s="16">
        <f t="shared" si="85"/>
        <v>76.01027</v>
      </c>
      <c r="L100" s="14">
        <f t="shared" si="86"/>
        <v>5182716.1739934</v>
      </c>
      <c r="M100" s="16">
        <f t="shared" si="87"/>
        <v>80.01343000000001</v>
      </c>
      <c r="N100" s="14">
        <f t="shared" si="88"/>
        <v>5455669.316760601</v>
      </c>
      <c r="O100" s="16">
        <f t="shared" si="89"/>
        <v>32.57583</v>
      </c>
      <c r="P100" s="14">
        <f t="shared" si="90"/>
        <v>2221164.0745686004</v>
      </c>
      <c r="Q100" s="16">
        <f t="shared" si="91"/>
        <v>34.291470000000004</v>
      </c>
      <c r="R100" s="14">
        <f t="shared" si="92"/>
        <v>2338143.9928974006</v>
      </c>
      <c r="T100">
        <v>450</v>
      </c>
      <c r="U100">
        <v>0.13</v>
      </c>
      <c r="V100">
        <v>0.2</v>
      </c>
      <c r="W100">
        <v>0.17</v>
      </c>
    </row>
    <row r="101" spans="1:23" ht="12.75">
      <c r="A101" s="17">
        <f t="shared" si="76"/>
        <v>41825005.0722</v>
      </c>
      <c r="B101" s="15">
        <v>613.41</v>
      </c>
      <c r="C101" s="18">
        <f t="shared" si="77"/>
        <v>111.2433</v>
      </c>
      <c r="D101" s="17">
        <f t="shared" si="78"/>
        <v>7585059.889386</v>
      </c>
      <c r="E101" s="18">
        <f t="shared" si="79"/>
        <v>117.77969999999999</v>
      </c>
      <c r="F101" s="17">
        <f t="shared" si="80"/>
        <v>8030740.532273999</v>
      </c>
      <c r="G101" s="19">
        <f t="shared" si="81"/>
        <v>88.99464</v>
      </c>
      <c r="H101" s="17">
        <f t="shared" si="82"/>
        <v>6068047.9115088</v>
      </c>
      <c r="I101" s="19">
        <f t="shared" si="83"/>
        <v>94.22376</v>
      </c>
      <c r="J101" s="17">
        <f t="shared" si="84"/>
        <v>6424592.4258191995</v>
      </c>
      <c r="K101" s="19">
        <f t="shared" si="85"/>
        <v>77.87031000000002</v>
      </c>
      <c r="L101" s="17">
        <f t="shared" si="86"/>
        <v>5309541.922570201</v>
      </c>
      <c r="M101" s="19">
        <f t="shared" si="87"/>
        <v>82.44579</v>
      </c>
      <c r="N101" s="17">
        <f t="shared" si="88"/>
        <v>5621518.3725918</v>
      </c>
      <c r="O101" s="19">
        <f t="shared" si="89"/>
        <v>33.37299000000001</v>
      </c>
      <c r="P101" s="17">
        <f t="shared" si="90"/>
        <v>2275517.9668158004</v>
      </c>
      <c r="Q101" s="19">
        <f t="shared" si="91"/>
        <v>35.33391</v>
      </c>
      <c r="R101" s="17">
        <f t="shared" si="92"/>
        <v>2409222.1596822003</v>
      </c>
      <c r="T101">
        <v>450</v>
      </c>
      <c r="U101">
        <v>0.13</v>
      </c>
      <c r="V101">
        <v>0.2</v>
      </c>
      <c r="W101">
        <v>0.17</v>
      </c>
    </row>
    <row r="102" spans="1:23" ht="12.75">
      <c r="A102" s="14">
        <f t="shared" si="76"/>
        <v>43219376.4612</v>
      </c>
      <c r="B102" s="15">
        <v>633.86</v>
      </c>
      <c r="C102" s="15">
        <f t="shared" si="77"/>
        <v>113.90180000000001</v>
      </c>
      <c r="D102" s="14">
        <f t="shared" si="78"/>
        <v>7766328.1699560005</v>
      </c>
      <c r="E102" s="15">
        <f t="shared" si="79"/>
        <v>121.2562</v>
      </c>
      <c r="F102" s="14">
        <f t="shared" si="80"/>
        <v>8267783.668404</v>
      </c>
      <c r="G102" s="16">
        <f t="shared" si="81"/>
        <v>91.12144</v>
      </c>
      <c r="H102" s="14">
        <f t="shared" si="82"/>
        <v>6213062.535964801</v>
      </c>
      <c r="I102" s="16">
        <f t="shared" si="83"/>
        <v>97.00496000000001</v>
      </c>
      <c r="J102" s="14">
        <f t="shared" si="84"/>
        <v>6614226.9347232</v>
      </c>
      <c r="K102" s="16">
        <f t="shared" si="85"/>
        <v>79.73126000000002</v>
      </c>
      <c r="L102" s="14">
        <f t="shared" si="86"/>
        <v>5436429.718969201</v>
      </c>
      <c r="M102" s="16">
        <f t="shared" si="87"/>
        <v>84.87934000000001</v>
      </c>
      <c r="N102" s="14">
        <f t="shared" si="88"/>
        <v>5787448.5678828005</v>
      </c>
      <c r="O102" s="16">
        <f t="shared" si="89"/>
        <v>34.17054000000001</v>
      </c>
      <c r="P102" s="14">
        <f t="shared" si="90"/>
        <v>2329898.4509868007</v>
      </c>
      <c r="Q102" s="16">
        <f t="shared" si="91"/>
        <v>36.37686000000001</v>
      </c>
      <c r="R102" s="14">
        <f t="shared" si="92"/>
        <v>2480335.1005212003</v>
      </c>
      <c r="T102">
        <v>450</v>
      </c>
      <c r="U102">
        <v>0.13</v>
      </c>
      <c r="V102">
        <v>0.2</v>
      </c>
      <c r="W102">
        <v>0.17</v>
      </c>
    </row>
    <row r="103" spans="1:23" ht="12.75">
      <c r="A103" s="17">
        <f t="shared" si="76"/>
        <v>44613747.8502</v>
      </c>
      <c r="B103" s="15">
        <v>654.31</v>
      </c>
      <c r="C103" s="18">
        <f t="shared" si="77"/>
        <v>116.5603</v>
      </c>
      <c r="D103" s="17">
        <f t="shared" si="78"/>
        <v>7947596.450526</v>
      </c>
      <c r="E103" s="18">
        <f t="shared" si="79"/>
        <v>124.7327</v>
      </c>
      <c r="F103" s="17">
        <f t="shared" si="80"/>
        <v>8504826.804534</v>
      </c>
      <c r="G103" s="19">
        <f t="shared" si="81"/>
        <v>93.24824000000001</v>
      </c>
      <c r="H103" s="17">
        <f t="shared" si="82"/>
        <v>6358077.160420801</v>
      </c>
      <c r="I103" s="19">
        <f t="shared" si="83"/>
        <v>99.78616</v>
      </c>
      <c r="J103" s="17">
        <f t="shared" si="84"/>
        <v>6803861.4436272</v>
      </c>
      <c r="K103" s="19">
        <f t="shared" si="85"/>
        <v>81.59221000000001</v>
      </c>
      <c r="L103" s="17">
        <f t="shared" si="86"/>
        <v>5563317.515368201</v>
      </c>
      <c r="M103" s="19">
        <f t="shared" si="87"/>
        <v>87.31289000000001</v>
      </c>
      <c r="N103" s="17">
        <f t="shared" si="88"/>
        <v>5953378.7631738</v>
      </c>
      <c r="O103" s="19">
        <f t="shared" si="89"/>
        <v>34.968090000000004</v>
      </c>
      <c r="P103" s="17">
        <f t="shared" si="90"/>
        <v>2384278.9351578006</v>
      </c>
      <c r="Q103" s="19">
        <f t="shared" si="91"/>
        <v>37.419810000000005</v>
      </c>
      <c r="R103" s="17">
        <f t="shared" si="92"/>
        <v>2551448.0413602004</v>
      </c>
      <c r="T103">
        <v>450</v>
      </c>
      <c r="U103">
        <v>0.13</v>
      </c>
      <c r="V103">
        <v>0.2</v>
      </c>
      <c r="W103">
        <v>0.17</v>
      </c>
    </row>
    <row r="104" spans="1:23" ht="12.75">
      <c r="A104" s="14">
        <f t="shared" si="76"/>
        <v>46007437.394999996</v>
      </c>
      <c r="B104" s="15">
        <v>674.75</v>
      </c>
      <c r="C104" s="15">
        <f t="shared" si="77"/>
        <v>119.2175</v>
      </c>
      <c r="D104" s="14">
        <f t="shared" si="78"/>
        <v>8128776.091349999</v>
      </c>
      <c r="E104" s="15">
        <f t="shared" si="79"/>
        <v>128.2075</v>
      </c>
      <c r="F104" s="14">
        <f t="shared" si="80"/>
        <v>8741754.027150001</v>
      </c>
      <c r="G104" s="16">
        <f t="shared" si="81"/>
        <v>95.37400000000001</v>
      </c>
      <c r="H104" s="14">
        <f t="shared" si="82"/>
        <v>6503020.87308</v>
      </c>
      <c r="I104" s="16">
        <f t="shared" si="83"/>
        <v>102.56600000000002</v>
      </c>
      <c r="J104" s="14">
        <f t="shared" si="84"/>
        <v>6993403.221720002</v>
      </c>
      <c r="K104" s="16">
        <f t="shared" si="85"/>
        <v>83.45225</v>
      </c>
      <c r="L104" s="14">
        <f t="shared" si="86"/>
        <v>5690143.263945</v>
      </c>
      <c r="M104" s="16">
        <f t="shared" si="87"/>
        <v>89.74525000000001</v>
      </c>
      <c r="N104" s="14">
        <f t="shared" si="88"/>
        <v>6119227.819005001</v>
      </c>
      <c r="O104" s="16">
        <f t="shared" si="89"/>
        <v>35.76525000000001</v>
      </c>
      <c r="P104" s="14">
        <f t="shared" si="90"/>
        <v>2438632.827405</v>
      </c>
      <c r="Q104" s="16">
        <f t="shared" si="91"/>
        <v>38.46225000000001</v>
      </c>
      <c r="R104" s="14">
        <f t="shared" si="92"/>
        <v>2622526.208145001</v>
      </c>
      <c r="T104">
        <v>450</v>
      </c>
      <c r="U104">
        <v>0.13</v>
      </c>
      <c r="V104">
        <v>0.2</v>
      </c>
      <c r="W104">
        <v>0.17</v>
      </c>
    </row>
    <row r="105" spans="1:23" ht="12.75">
      <c r="A105" s="17">
        <f t="shared" si="76"/>
        <v>47401808.784</v>
      </c>
      <c r="B105" s="15">
        <v>695.2</v>
      </c>
      <c r="C105" s="18">
        <f t="shared" si="77"/>
        <v>121.876</v>
      </c>
      <c r="D105" s="17">
        <f t="shared" si="78"/>
        <v>8310044.37192</v>
      </c>
      <c r="E105" s="18">
        <f t="shared" si="79"/>
        <v>131.68400000000003</v>
      </c>
      <c r="F105" s="17">
        <f t="shared" si="80"/>
        <v>8978797.16328</v>
      </c>
      <c r="G105" s="19">
        <f t="shared" si="81"/>
        <v>97.50080000000001</v>
      </c>
      <c r="H105" s="17">
        <f t="shared" si="82"/>
        <v>6648035.497536</v>
      </c>
      <c r="I105" s="19">
        <f t="shared" si="83"/>
        <v>105.34720000000003</v>
      </c>
      <c r="J105" s="17">
        <f t="shared" si="84"/>
        <v>7183037.7306240015</v>
      </c>
      <c r="K105" s="19">
        <f t="shared" si="85"/>
        <v>85.31320000000001</v>
      </c>
      <c r="L105" s="17">
        <f t="shared" si="86"/>
        <v>5817031.060344</v>
      </c>
      <c r="M105" s="19">
        <f t="shared" si="87"/>
        <v>92.17880000000002</v>
      </c>
      <c r="N105" s="17">
        <f t="shared" si="88"/>
        <v>6285158.014296001</v>
      </c>
      <c r="O105" s="19">
        <f t="shared" si="89"/>
        <v>36.56280000000001</v>
      </c>
      <c r="P105" s="17">
        <f t="shared" si="90"/>
        <v>2493013.3115760004</v>
      </c>
      <c r="Q105" s="19">
        <f t="shared" si="91"/>
        <v>39.505200000000016</v>
      </c>
      <c r="R105" s="17">
        <f t="shared" si="92"/>
        <v>2693639.1489840006</v>
      </c>
      <c r="T105">
        <v>450</v>
      </c>
      <c r="U105">
        <v>0.13</v>
      </c>
      <c r="V105">
        <v>0.2</v>
      </c>
      <c r="W105">
        <v>0.17</v>
      </c>
    </row>
    <row r="106" spans="1:23" ht="12.75">
      <c r="A106" s="14">
        <f t="shared" si="76"/>
        <v>48796180.173</v>
      </c>
      <c r="B106" s="15">
        <v>715.65</v>
      </c>
      <c r="C106" s="15">
        <f t="shared" si="77"/>
        <v>124.53450000000001</v>
      </c>
      <c r="D106" s="14">
        <f t="shared" si="78"/>
        <v>8491312.652490001</v>
      </c>
      <c r="E106" s="15">
        <f t="shared" si="79"/>
        <v>135.1605</v>
      </c>
      <c r="F106" s="14">
        <f t="shared" si="80"/>
        <v>9215840.29941</v>
      </c>
      <c r="G106" s="16">
        <f t="shared" si="81"/>
        <v>99.62760000000002</v>
      </c>
      <c r="H106" s="14">
        <f t="shared" si="82"/>
        <v>6793050.121992001</v>
      </c>
      <c r="I106" s="16">
        <f t="shared" si="83"/>
        <v>108.12840000000001</v>
      </c>
      <c r="J106" s="14">
        <f t="shared" si="84"/>
        <v>7372672.239528</v>
      </c>
      <c r="K106" s="16">
        <f t="shared" si="85"/>
        <v>87.17415000000001</v>
      </c>
      <c r="L106" s="14">
        <f t="shared" si="86"/>
        <v>5943918.856743001</v>
      </c>
      <c r="M106" s="16">
        <f t="shared" si="87"/>
        <v>94.61235000000002</v>
      </c>
      <c r="N106" s="14">
        <f t="shared" si="88"/>
        <v>6451088.209587001</v>
      </c>
      <c r="O106" s="16">
        <f t="shared" si="89"/>
        <v>37.36035000000001</v>
      </c>
      <c r="P106" s="14">
        <f t="shared" si="90"/>
        <v>2547393.7957470007</v>
      </c>
      <c r="Q106" s="16">
        <f t="shared" si="91"/>
        <v>40.54815000000001</v>
      </c>
      <c r="R106" s="14">
        <f t="shared" si="92"/>
        <v>2764752.0898230006</v>
      </c>
      <c r="T106">
        <v>450</v>
      </c>
      <c r="U106">
        <v>0.13</v>
      </c>
      <c r="V106">
        <v>0.2</v>
      </c>
      <c r="W106">
        <v>0.17</v>
      </c>
    </row>
    <row r="107" spans="1:23" ht="12.75">
      <c r="A107" s="17">
        <f t="shared" si="76"/>
        <v>50190551.562</v>
      </c>
      <c r="B107" s="15">
        <v>736.1</v>
      </c>
      <c r="C107" s="18">
        <f t="shared" si="77"/>
        <v>127.19300000000001</v>
      </c>
      <c r="D107" s="17">
        <f t="shared" si="78"/>
        <v>8672580.93306</v>
      </c>
      <c r="E107" s="18">
        <f t="shared" si="79"/>
        <v>138.637</v>
      </c>
      <c r="F107" s="17">
        <f t="shared" si="80"/>
        <v>9452883.43554</v>
      </c>
      <c r="G107" s="19">
        <f t="shared" si="81"/>
        <v>101.75440000000002</v>
      </c>
      <c r="H107" s="17">
        <f t="shared" si="82"/>
        <v>6938064.746448</v>
      </c>
      <c r="I107" s="19">
        <f t="shared" si="83"/>
        <v>110.90960000000001</v>
      </c>
      <c r="J107" s="17">
        <f t="shared" si="84"/>
        <v>7562306.748432</v>
      </c>
      <c r="K107" s="19">
        <f t="shared" si="85"/>
        <v>89.03510000000001</v>
      </c>
      <c r="L107" s="17">
        <f t="shared" si="86"/>
        <v>6070806.653142001</v>
      </c>
      <c r="M107" s="19">
        <f t="shared" si="87"/>
        <v>97.0459</v>
      </c>
      <c r="N107" s="17">
        <f t="shared" si="88"/>
        <v>6617018.404878001</v>
      </c>
      <c r="O107" s="19">
        <f t="shared" si="89"/>
        <v>38.15790000000001</v>
      </c>
      <c r="P107" s="17">
        <f t="shared" si="90"/>
        <v>2601774.279918</v>
      </c>
      <c r="Q107" s="19">
        <f t="shared" si="91"/>
        <v>41.591100000000004</v>
      </c>
      <c r="R107" s="17">
        <f t="shared" si="92"/>
        <v>2835865.0306620006</v>
      </c>
      <c r="T107">
        <v>450</v>
      </c>
      <c r="U107">
        <v>0.13</v>
      </c>
      <c r="V107">
        <v>0.2</v>
      </c>
      <c r="W107">
        <v>0.17</v>
      </c>
    </row>
    <row r="108" spans="1:23" ht="12.75">
      <c r="A108" s="20">
        <f t="shared" si="76"/>
        <v>51138315</v>
      </c>
      <c r="B108" s="21">
        <v>750</v>
      </c>
      <c r="C108" s="22">
        <f t="shared" si="77"/>
        <v>129</v>
      </c>
      <c r="D108" s="20">
        <f t="shared" si="78"/>
        <v>8795790.18</v>
      </c>
      <c r="E108" s="22">
        <f t="shared" si="79"/>
        <v>141</v>
      </c>
      <c r="F108" s="20">
        <f t="shared" si="80"/>
        <v>9614003.22</v>
      </c>
      <c r="G108" s="23">
        <f t="shared" si="81"/>
        <v>103.2</v>
      </c>
      <c r="H108" s="20">
        <f t="shared" si="82"/>
        <v>7036632.144</v>
      </c>
      <c r="I108" s="23">
        <f t="shared" si="83"/>
        <v>112.80000000000001</v>
      </c>
      <c r="J108" s="20">
        <f t="shared" si="84"/>
        <v>7691202.576000001</v>
      </c>
      <c r="K108" s="23">
        <f t="shared" si="85"/>
        <v>90.30000000000001</v>
      </c>
      <c r="L108" s="20">
        <f t="shared" si="86"/>
        <v>6157053.126</v>
      </c>
      <c r="M108" s="23">
        <f t="shared" si="87"/>
        <v>98.7</v>
      </c>
      <c r="N108" s="20">
        <f t="shared" si="88"/>
        <v>6729802.254000001</v>
      </c>
      <c r="O108" s="23">
        <f t="shared" si="89"/>
        <v>38.7</v>
      </c>
      <c r="P108" s="20">
        <f t="shared" si="90"/>
        <v>2638737.0540000005</v>
      </c>
      <c r="Q108" s="23">
        <f t="shared" si="91"/>
        <v>42.300000000000004</v>
      </c>
      <c r="R108" s="20">
        <f t="shared" si="92"/>
        <v>2884200.9660000005</v>
      </c>
      <c r="T108">
        <v>450</v>
      </c>
      <c r="U108">
        <v>0.13</v>
      </c>
      <c r="V108">
        <v>0.2</v>
      </c>
      <c r="W108">
        <v>0.17</v>
      </c>
    </row>
    <row r="109" spans="1:18" ht="12.75">
      <c r="A109" s="24"/>
      <c r="B109" s="25"/>
      <c r="C109" s="25"/>
      <c r="D109" s="9"/>
      <c r="E109" s="25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23" ht="12.75">
      <c r="A110" s="32" t="s">
        <v>15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T110" t="s">
        <v>10</v>
      </c>
      <c r="U110" t="s">
        <v>11</v>
      </c>
      <c r="V110" t="s">
        <v>12</v>
      </c>
      <c r="W110" t="s">
        <v>13</v>
      </c>
    </row>
    <row r="111" spans="1:23" ht="12.75">
      <c r="A111" s="10">
        <f aca="true" t="shared" si="93" ref="A111:A142">B111*$B$1</f>
        <v>51206499.42</v>
      </c>
      <c r="B111" s="26">
        <v>751</v>
      </c>
      <c r="C111" s="12">
        <f aca="true" t="shared" si="94" ref="C111:C142">((B111-T111)*U111)+(T111*V111)</f>
        <v>127.60000000000001</v>
      </c>
      <c r="D111" s="10">
        <f aca="true" t="shared" si="95" ref="D111:D142">C111*$B$1</f>
        <v>8700331.992</v>
      </c>
      <c r="E111" s="12">
        <f aca="true" t="shared" si="96" ref="E111:E142">((B111-T111)*W111)+(T111*V111)</f>
        <v>127.63000000000001</v>
      </c>
      <c r="F111" s="10">
        <f aca="true" t="shared" si="97" ref="F111:F142">E111*$B$1</f>
        <v>8702377.524600001</v>
      </c>
      <c r="G111" s="13">
        <f aca="true" t="shared" si="98" ref="G111:G142">C111*0.8</f>
        <v>102.08000000000001</v>
      </c>
      <c r="H111" s="10">
        <f aca="true" t="shared" si="99" ref="H111:H142">D111*0.8</f>
        <v>6960265.593600001</v>
      </c>
      <c r="I111" s="13">
        <f aca="true" t="shared" si="100" ref="I111:I142">E111*0.8</f>
        <v>102.10400000000001</v>
      </c>
      <c r="J111" s="10">
        <f aca="true" t="shared" si="101" ref="J111:J142">F111*0.8</f>
        <v>6961902.019680001</v>
      </c>
      <c r="K111" s="13">
        <f aca="true" t="shared" si="102" ref="K111:K142">C111*0.7</f>
        <v>89.32000000000001</v>
      </c>
      <c r="L111" s="10">
        <f aca="true" t="shared" si="103" ref="L111:L142">D111*0.7</f>
        <v>6090232.394400001</v>
      </c>
      <c r="M111" s="13">
        <f aca="true" t="shared" si="104" ref="M111:M142">E111*0.7</f>
        <v>89.34100000000001</v>
      </c>
      <c r="N111" s="10">
        <f aca="true" t="shared" si="105" ref="N111:N142">F111*0.7</f>
        <v>6091664.267220002</v>
      </c>
      <c r="O111" s="13">
        <f aca="true" t="shared" si="106" ref="O111:O142">C111*0.3</f>
        <v>38.28000000000001</v>
      </c>
      <c r="P111" s="10">
        <f aca="true" t="shared" si="107" ref="P111:P142">D111*0.3</f>
        <v>2610099.5976000004</v>
      </c>
      <c r="Q111" s="13">
        <f aca="true" t="shared" si="108" ref="Q111:Q142">E111*0.3</f>
        <v>38.28900000000001</v>
      </c>
      <c r="R111" s="10">
        <f aca="true" t="shared" si="109" ref="R111:R142">F111*0.3</f>
        <v>2610713.257380001</v>
      </c>
      <c r="T111">
        <v>750</v>
      </c>
      <c r="U111">
        <v>0.1</v>
      </c>
      <c r="V111">
        <v>0.17</v>
      </c>
      <c r="W111">
        <v>0.13</v>
      </c>
    </row>
    <row r="112" spans="1:23" ht="12.75">
      <c r="A112" s="14">
        <f t="shared" si="93"/>
        <v>68252604.42</v>
      </c>
      <c r="B112" s="27">
        <f aca="true" t="shared" si="110" ref="B112:B128">B111+250</f>
        <v>1001</v>
      </c>
      <c r="C112" s="15">
        <f t="shared" si="94"/>
        <v>152.60000000000002</v>
      </c>
      <c r="D112" s="14">
        <f t="shared" si="95"/>
        <v>10404942.492</v>
      </c>
      <c r="E112" s="15">
        <f t="shared" si="96"/>
        <v>160.13000000000002</v>
      </c>
      <c r="F112" s="14">
        <f t="shared" si="97"/>
        <v>10918371.174600001</v>
      </c>
      <c r="G112" s="16">
        <f t="shared" si="98"/>
        <v>122.08000000000003</v>
      </c>
      <c r="H112" s="14">
        <f t="shared" si="99"/>
        <v>8323953.993600001</v>
      </c>
      <c r="I112" s="16">
        <f t="shared" si="100"/>
        <v>128.104</v>
      </c>
      <c r="J112" s="14">
        <f t="shared" si="101"/>
        <v>8734696.93968</v>
      </c>
      <c r="K112" s="16">
        <f t="shared" si="102"/>
        <v>106.82000000000002</v>
      </c>
      <c r="L112" s="14">
        <f t="shared" si="103"/>
        <v>7283459.744400001</v>
      </c>
      <c r="M112" s="16">
        <f t="shared" si="104"/>
        <v>112.09100000000002</v>
      </c>
      <c r="N112" s="14">
        <f t="shared" si="105"/>
        <v>7642859.822220001</v>
      </c>
      <c r="O112" s="16">
        <f t="shared" si="106"/>
        <v>45.780000000000015</v>
      </c>
      <c r="P112" s="14">
        <f t="shared" si="107"/>
        <v>3121482.747600001</v>
      </c>
      <c r="Q112" s="16">
        <f t="shared" si="108"/>
        <v>48.039000000000016</v>
      </c>
      <c r="R112" s="14">
        <f t="shared" si="109"/>
        <v>3275511.352380001</v>
      </c>
      <c r="T112">
        <v>750</v>
      </c>
      <c r="U112">
        <v>0.1</v>
      </c>
      <c r="V112">
        <v>0.17</v>
      </c>
      <c r="W112">
        <v>0.13</v>
      </c>
    </row>
    <row r="113" spans="1:23" ht="12.75">
      <c r="A113" s="17">
        <f t="shared" si="93"/>
        <v>85298709.42</v>
      </c>
      <c r="B113" s="27">
        <f t="shared" si="110"/>
        <v>1251</v>
      </c>
      <c r="C113" s="18">
        <f t="shared" si="94"/>
        <v>177.60000000000002</v>
      </c>
      <c r="D113" s="17">
        <f t="shared" si="95"/>
        <v>12109552.992</v>
      </c>
      <c r="E113" s="18">
        <f t="shared" si="96"/>
        <v>192.63</v>
      </c>
      <c r="F113" s="17">
        <f t="shared" si="97"/>
        <v>13134364.8246</v>
      </c>
      <c r="G113" s="19">
        <f t="shared" si="98"/>
        <v>142.08</v>
      </c>
      <c r="H113" s="17">
        <f t="shared" si="99"/>
        <v>9687642.3936</v>
      </c>
      <c r="I113" s="19">
        <f t="shared" si="100"/>
        <v>154.104</v>
      </c>
      <c r="J113" s="17">
        <f t="shared" si="101"/>
        <v>10507491.85968</v>
      </c>
      <c r="K113" s="19">
        <f t="shared" si="102"/>
        <v>124.32000000000002</v>
      </c>
      <c r="L113" s="17">
        <f t="shared" si="103"/>
        <v>8476687.094400002</v>
      </c>
      <c r="M113" s="19">
        <f t="shared" si="104"/>
        <v>134.841</v>
      </c>
      <c r="N113" s="17">
        <f t="shared" si="105"/>
        <v>9194055.377220001</v>
      </c>
      <c r="O113" s="19">
        <f t="shared" si="106"/>
        <v>53.280000000000015</v>
      </c>
      <c r="P113" s="17">
        <f t="shared" si="107"/>
        <v>3632865.8976000007</v>
      </c>
      <c r="Q113" s="19">
        <f t="shared" si="108"/>
        <v>57.78900000000001</v>
      </c>
      <c r="R113" s="17">
        <f t="shared" si="109"/>
        <v>3940309.4473800007</v>
      </c>
      <c r="T113">
        <v>750</v>
      </c>
      <c r="U113">
        <v>0.1</v>
      </c>
      <c r="V113">
        <v>0.17</v>
      </c>
      <c r="W113">
        <v>0.13</v>
      </c>
    </row>
    <row r="114" spans="1:23" ht="12.75">
      <c r="A114" s="14">
        <f t="shared" si="93"/>
        <v>102344814.42</v>
      </c>
      <c r="B114" s="28">
        <f t="shared" si="110"/>
        <v>1501</v>
      </c>
      <c r="C114" s="15">
        <f t="shared" si="94"/>
        <v>202.60000000000002</v>
      </c>
      <c r="D114" s="14">
        <f t="shared" si="95"/>
        <v>13814163.492</v>
      </c>
      <c r="E114" s="15">
        <f t="shared" si="96"/>
        <v>225.13000000000002</v>
      </c>
      <c r="F114" s="14">
        <f t="shared" si="97"/>
        <v>15350358.4746</v>
      </c>
      <c r="G114" s="16">
        <f t="shared" si="98"/>
        <v>162.08000000000004</v>
      </c>
      <c r="H114" s="14">
        <f t="shared" si="99"/>
        <v>11051330.7936</v>
      </c>
      <c r="I114" s="16">
        <f t="shared" si="100"/>
        <v>180.10400000000004</v>
      </c>
      <c r="J114" s="14">
        <f t="shared" si="101"/>
        <v>12280286.77968</v>
      </c>
      <c r="K114" s="16">
        <f t="shared" si="102"/>
        <v>141.82000000000002</v>
      </c>
      <c r="L114" s="14">
        <f t="shared" si="103"/>
        <v>9669914.444400001</v>
      </c>
      <c r="M114" s="16">
        <f t="shared" si="104"/>
        <v>157.59100000000004</v>
      </c>
      <c r="N114" s="14">
        <f t="shared" si="105"/>
        <v>10745250.93222</v>
      </c>
      <c r="O114" s="16">
        <f t="shared" si="106"/>
        <v>60.780000000000015</v>
      </c>
      <c r="P114" s="14">
        <f t="shared" si="107"/>
        <v>4144249.0476000006</v>
      </c>
      <c r="Q114" s="16">
        <f t="shared" si="108"/>
        <v>67.53900000000002</v>
      </c>
      <c r="R114" s="14">
        <f t="shared" si="109"/>
        <v>4605107.54238</v>
      </c>
      <c r="T114">
        <v>750</v>
      </c>
      <c r="U114">
        <v>0.1</v>
      </c>
      <c r="V114">
        <v>0.17</v>
      </c>
      <c r="W114">
        <v>0.13</v>
      </c>
    </row>
    <row r="115" spans="1:23" ht="12.75">
      <c r="A115" s="17">
        <f t="shared" si="93"/>
        <v>119390919.42</v>
      </c>
      <c r="B115" s="27">
        <f t="shared" si="110"/>
        <v>1751</v>
      </c>
      <c r="C115" s="18">
        <f t="shared" si="94"/>
        <v>227.60000000000002</v>
      </c>
      <c r="D115" s="17">
        <f t="shared" si="95"/>
        <v>15518773.992</v>
      </c>
      <c r="E115" s="18">
        <f t="shared" si="96"/>
        <v>257.63</v>
      </c>
      <c r="F115" s="17">
        <f t="shared" si="97"/>
        <v>17566352.1246</v>
      </c>
      <c r="G115" s="19">
        <f t="shared" si="98"/>
        <v>182.08000000000004</v>
      </c>
      <c r="H115" s="17">
        <f t="shared" si="99"/>
        <v>12415019.1936</v>
      </c>
      <c r="I115" s="19">
        <f t="shared" si="100"/>
        <v>206.104</v>
      </c>
      <c r="J115" s="17">
        <f t="shared" si="101"/>
        <v>14053081.69968</v>
      </c>
      <c r="K115" s="19">
        <f t="shared" si="102"/>
        <v>159.32000000000002</v>
      </c>
      <c r="L115" s="17">
        <f t="shared" si="103"/>
        <v>10863141.794400001</v>
      </c>
      <c r="M115" s="19">
        <f t="shared" si="104"/>
        <v>180.341</v>
      </c>
      <c r="N115" s="17">
        <f t="shared" si="105"/>
        <v>12296446.487220002</v>
      </c>
      <c r="O115" s="19">
        <f t="shared" si="106"/>
        <v>68.28000000000002</v>
      </c>
      <c r="P115" s="17">
        <f t="shared" si="107"/>
        <v>4655632.197600001</v>
      </c>
      <c r="Q115" s="19">
        <f t="shared" si="108"/>
        <v>77.28900000000002</v>
      </c>
      <c r="R115" s="17">
        <f t="shared" si="109"/>
        <v>5269905.637380001</v>
      </c>
      <c r="T115">
        <v>750</v>
      </c>
      <c r="U115">
        <v>0.1</v>
      </c>
      <c r="V115">
        <v>0.17</v>
      </c>
      <c r="W115">
        <v>0.13</v>
      </c>
    </row>
    <row r="116" spans="1:23" ht="12.75">
      <c r="A116" s="14">
        <f t="shared" si="93"/>
        <v>136437024.42</v>
      </c>
      <c r="B116" s="27">
        <f t="shared" si="110"/>
        <v>2001</v>
      </c>
      <c r="C116" s="15">
        <f t="shared" si="94"/>
        <v>252.60000000000002</v>
      </c>
      <c r="D116" s="14">
        <f t="shared" si="95"/>
        <v>17223384.492000002</v>
      </c>
      <c r="E116" s="15">
        <f t="shared" si="96"/>
        <v>290.13</v>
      </c>
      <c r="F116" s="14">
        <f t="shared" si="97"/>
        <v>19782345.7746</v>
      </c>
      <c r="G116" s="16">
        <f t="shared" si="98"/>
        <v>202.08000000000004</v>
      </c>
      <c r="H116" s="14">
        <f t="shared" si="99"/>
        <v>13778707.593600003</v>
      </c>
      <c r="I116" s="16">
        <f t="shared" si="100"/>
        <v>232.104</v>
      </c>
      <c r="J116" s="14">
        <f t="shared" si="101"/>
        <v>15825876.61968</v>
      </c>
      <c r="K116" s="16">
        <f t="shared" si="102"/>
        <v>176.82000000000002</v>
      </c>
      <c r="L116" s="14">
        <f t="shared" si="103"/>
        <v>12056369.144400002</v>
      </c>
      <c r="M116" s="16">
        <f t="shared" si="104"/>
        <v>203.091</v>
      </c>
      <c r="N116" s="14">
        <f t="shared" si="105"/>
        <v>13847642.04222</v>
      </c>
      <c r="O116" s="16">
        <f t="shared" si="106"/>
        <v>75.78000000000002</v>
      </c>
      <c r="P116" s="14">
        <f t="shared" si="107"/>
        <v>5167015.347600002</v>
      </c>
      <c r="Q116" s="16">
        <f t="shared" si="108"/>
        <v>87.03900000000002</v>
      </c>
      <c r="R116" s="14">
        <f t="shared" si="109"/>
        <v>5934703.732380001</v>
      </c>
      <c r="T116">
        <v>750</v>
      </c>
      <c r="U116">
        <v>0.1</v>
      </c>
      <c r="V116">
        <v>0.17</v>
      </c>
      <c r="W116">
        <v>0.13</v>
      </c>
    </row>
    <row r="117" spans="1:23" ht="12.75">
      <c r="A117" s="17">
        <f t="shared" si="93"/>
        <v>153483129.42</v>
      </c>
      <c r="B117" s="27">
        <f t="shared" si="110"/>
        <v>2251</v>
      </c>
      <c r="C117" s="18">
        <f t="shared" si="94"/>
        <v>277.6</v>
      </c>
      <c r="D117" s="17">
        <f t="shared" si="95"/>
        <v>18927994.992000002</v>
      </c>
      <c r="E117" s="18">
        <f t="shared" si="96"/>
        <v>322.63</v>
      </c>
      <c r="F117" s="17">
        <f t="shared" si="97"/>
        <v>21998339.424599998</v>
      </c>
      <c r="G117" s="19">
        <f t="shared" si="98"/>
        <v>222.08000000000004</v>
      </c>
      <c r="H117" s="17">
        <f t="shared" si="99"/>
        <v>15142395.993600003</v>
      </c>
      <c r="I117" s="19">
        <f t="shared" si="100"/>
        <v>258.104</v>
      </c>
      <c r="J117" s="17">
        <f t="shared" si="101"/>
        <v>17598671.53968</v>
      </c>
      <c r="K117" s="19">
        <f t="shared" si="102"/>
        <v>194.32000000000002</v>
      </c>
      <c r="L117" s="17">
        <f t="shared" si="103"/>
        <v>13249596.494400002</v>
      </c>
      <c r="M117" s="19">
        <f t="shared" si="104"/>
        <v>225.841</v>
      </c>
      <c r="N117" s="17">
        <f t="shared" si="105"/>
        <v>15398837.59722</v>
      </c>
      <c r="O117" s="19">
        <f t="shared" si="106"/>
        <v>83.28000000000002</v>
      </c>
      <c r="P117" s="17">
        <f t="shared" si="107"/>
        <v>5678398.497600001</v>
      </c>
      <c r="Q117" s="19">
        <f t="shared" si="108"/>
        <v>96.78900000000002</v>
      </c>
      <c r="R117" s="17">
        <f t="shared" si="109"/>
        <v>6599501.827380001</v>
      </c>
      <c r="T117">
        <v>750</v>
      </c>
      <c r="U117">
        <v>0.1</v>
      </c>
      <c r="V117">
        <v>0.17</v>
      </c>
      <c r="W117">
        <v>0.13</v>
      </c>
    </row>
    <row r="118" spans="1:23" ht="12.75">
      <c r="A118" s="14">
        <f t="shared" si="93"/>
        <v>170529234.42</v>
      </c>
      <c r="B118" s="28">
        <f t="shared" si="110"/>
        <v>2501</v>
      </c>
      <c r="C118" s="15">
        <f t="shared" si="94"/>
        <v>302.6</v>
      </c>
      <c r="D118" s="14">
        <f t="shared" si="95"/>
        <v>20632605.492000002</v>
      </c>
      <c r="E118" s="15">
        <f t="shared" si="96"/>
        <v>355.13</v>
      </c>
      <c r="F118" s="14">
        <f t="shared" si="97"/>
        <v>24214333.0746</v>
      </c>
      <c r="G118" s="16">
        <f t="shared" si="98"/>
        <v>242.08000000000004</v>
      </c>
      <c r="H118" s="14">
        <f t="shared" si="99"/>
        <v>16506084.393600002</v>
      </c>
      <c r="I118" s="16">
        <f t="shared" si="100"/>
        <v>284.104</v>
      </c>
      <c r="J118" s="14">
        <f t="shared" si="101"/>
        <v>19371466.459680002</v>
      </c>
      <c r="K118" s="16">
        <f t="shared" si="102"/>
        <v>211.82000000000005</v>
      </c>
      <c r="L118" s="14">
        <f t="shared" si="103"/>
        <v>14442823.844400004</v>
      </c>
      <c r="M118" s="16">
        <f t="shared" si="104"/>
        <v>248.591</v>
      </c>
      <c r="N118" s="14">
        <f t="shared" si="105"/>
        <v>16950033.152220003</v>
      </c>
      <c r="O118" s="16">
        <f t="shared" si="106"/>
        <v>90.78000000000002</v>
      </c>
      <c r="P118" s="14">
        <f t="shared" si="107"/>
        <v>6189781.647600002</v>
      </c>
      <c r="Q118" s="16">
        <f t="shared" si="108"/>
        <v>106.53900000000002</v>
      </c>
      <c r="R118" s="14">
        <f t="shared" si="109"/>
        <v>7264299.922380001</v>
      </c>
      <c r="T118">
        <v>750</v>
      </c>
      <c r="U118">
        <v>0.1</v>
      </c>
      <c r="V118">
        <v>0.17</v>
      </c>
      <c r="W118">
        <v>0.13</v>
      </c>
    </row>
    <row r="119" spans="1:23" ht="12.75">
      <c r="A119" s="17">
        <f t="shared" si="93"/>
        <v>187575339.42</v>
      </c>
      <c r="B119" s="27">
        <f t="shared" si="110"/>
        <v>2751</v>
      </c>
      <c r="C119" s="18">
        <f t="shared" si="94"/>
        <v>327.6</v>
      </c>
      <c r="D119" s="17">
        <f t="shared" si="95"/>
        <v>22337215.992000002</v>
      </c>
      <c r="E119" s="18">
        <f t="shared" si="96"/>
        <v>387.63</v>
      </c>
      <c r="F119" s="17">
        <f t="shared" si="97"/>
        <v>26430326.7246</v>
      </c>
      <c r="G119" s="19">
        <f t="shared" si="98"/>
        <v>262.08000000000004</v>
      </c>
      <c r="H119" s="17">
        <f t="shared" si="99"/>
        <v>17869772.793600004</v>
      </c>
      <c r="I119" s="19">
        <f t="shared" si="100"/>
        <v>310.10400000000004</v>
      </c>
      <c r="J119" s="17">
        <f t="shared" si="101"/>
        <v>21144261.37968</v>
      </c>
      <c r="K119" s="19">
        <f t="shared" si="102"/>
        <v>229.32000000000005</v>
      </c>
      <c r="L119" s="17">
        <f t="shared" si="103"/>
        <v>15636051.194400003</v>
      </c>
      <c r="M119" s="19">
        <f t="shared" si="104"/>
        <v>271.341</v>
      </c>
      <c r="N119" s="17">
        <f t="shared" si="105"/>
        <v>18501228.70722</v>
      </c>
      <c r="O119" s="19">
        <f t="shared" si="106"/>
        <v>98.28000000000002</v>
      </c>
      <c r="P119" s="17">
        <f t="shared" si="107"/>
        <v>6701164.797600002</v>
      </c>
      <c r="Q119" s="19">
        <f t="shared" si="108"/>
        <v>116.28900000000002</v>
      </c>
      <c r="R119" s="17">
        <f t="shared" si="109"/>
        <v>7929098.017380001</v>
      </c>
      <c r="T119">
        <v>750</v>
      </c>
      <c r="U119">
        <v>0.1</v>
      </c>
      <c r="V119">
        <v>0.17</v>
      </c>
      <c r="W119">
        <v>0.13</v>
      </c>
    </row>
    <row r="120" spans="1:23" ht="12.75">
      <c r="A120" s="14">
        <f t="shared" si="93"/>
        <v>204621444.42</v>
      </c>
      <c r="B120" s="27">
        <f t="shared" si="110"/>
        <v>3001</v>
      </c>
      <c r="C120" s="15">
        <f t="shared" si="94"/>
        <v>352.6</v>
      </c>
      <c r="D120" s="14">
        <f t="shared" si="95"/>
        <v>24041826.492000002</v>
      </c>
      <c r="E120" s="15">
        <f t="shared" si="96"/>
        <v>420.13</v>
      </c>
      <c r="F120" s="14">
        <f t="shared" si="97"/>
        <v>28646320.3746</v>
      </c>
      <c r="G120" s="16">
        <f t="shared" si="98"/>
        <v>282.08000000000004</v>
      </c>
      <c r="H120" s="14">
        <f t="shared" si="99"/>
        <v>19233461.193600003</v>
      </c>
      <c r="I120" s="16">
        <f t="shared" si="100"/>
        <v>336.10400000000004</v>
      </c>
      <c r="J120" s="14">
        <f t="shared" si="101"/>
        <v>22917056.299680002</v>
      </c>
      <c r="K120" s="16">
        <f t="shared" si="102"/>
        <v>246.82000000000005</v>
      </c>
      <c r="L120" s="14">
        <f t="shared" si="103"/>
        <v>16829278.544400003</v>
      </c>
      <c r="M120" s="16">
        <f t="shared" si="104"/>
        <v>294.091</v>
      </c>
      <c r="N120" s="14">
        <f t="shared" si="105"/>
        <v>20052424.262220003</v>
      </c>
      <c r="O120" s="16">
        <f t="shared" si="106"/>
        <v>105.78000000000003</v>
      </c>
      <c r="P120" s="14">
        <f t="shared" si="107"/>
        <v>7212547.9476000015</v>
      </c>
      <c r="Q120" s="16">
        <f t="shared" si="108"/>
        <v>126.03900000000002</v>
      </c>
      <c r="R120" s="14">
        <f t="shared" si="109"/>
        <v>8593896.112380002</v>
      </c>
      <c r="T120">
        <v>750</v>
      </c>
      <c r="U120">
        <v>0.1</v>
      </c>
      <c r="V120">
        <v>0.17</v>
      </c>
      <c r="W120">
        <v>0.13</v>
      </c>
    </row>
    <row r="121" spans="1:23" ht="12.75">
      <c r="A121" s="17">
        <f t="shared" si="93"/>
        <v>221667549.42</v>
      </c>
      <c r="B121" s="27">
        <f t="shared" si="110"/>
        <v>3251</v>
      </c>
      <c r="C121" s="18">
        <f t="shared" si="94"/>
        <v>377.6</v>
      </c>
      <c r="D121" s="17">
        <f t="shared" si="95"/>
        <v>25746436.992000002</v>
      </c>
      <c r="E121" s="18">
        <f t="shared" si="96"/>
        <v>452.63</v>
      </c>
      <c r="F121" s="17">
        <f t="shared" si="97"/>
        <v>30862314.0246</v>
      </c>
      <c r="G121" s="19">
        <f t="shared" si="98"/>
        <v>302.08000000000004</v>
      </c>
      <c r="H121" s="17">
        <f t="shared" si="99"/>
        <v>20597149.593600005</v>
      </c>
      <c r="I121" s="19">
        <f t="shared" si="100"/>
        <v>362.10400000000004</v>
      </c>
      <c r="J121" s="17">
        <f t="shared" si="101"/>
        <v>24689851.21968</v>
      </c>
      <c r="K121" s="19">
        <f t="shared" si="102"/>
        <v>264.32000000000005</v>
      </c>
      <c r="L121" s="17">
        <f t="shared" si="103"/>
        <v>18022505.894400004</v>
      </c>
      <c r="M121" s="19">
        <f t="shared" si="104"/>
        <v>316.841</v>
      </c>
      <c r="N121" s="17">
        <f t="shared" si="105"/>
        <v>21603619.817220002</v>
      </c>
      <c r="O121" s="19">
        <f t="shared" si="106"/>
        <v>113.28000000000003</v>
      </c>
      <c r="P121" s="17">
        <f t="shared" si="107"/>
        <v>7723931.097600002</v>
      </c>
      <c r="Q121" s="19">
        <f t="shared" si="108"/>
        <v>135.78900000000002</v>
      </c>
      <c r="R121" s="17">
        <f t="shared" si="109"/>
        <v>9258694.20738</v>
      </c>
      <c r="T121">
        <v>750</v>
      </c>
      <c r="U121">
        <v>0.1</v>
      </c>
      <c r="V121">
        <v>0.17</v>
      </c>
      <c r="W121">
        <v>0.13</v>
      </c>
    </row>
    <row r="122" spans="1:23" ht="12.75">
      <c r="A122" s="14">
        <f t="shared" si="93"/>
        <v>238713654.42</v>
      </c>
      <c r="B122" s="27">
        <f t="shared" si="110"/>
        <v>3501</v>
      </c>
      <c r="C122" s="15">
        <f t="shared" si="94"/>
        <v>402.6</v>
      </c>
      <c r="D122" s="14">
        <f t="shared" si="95"/>
        <v>27451047.492000002</v>
      </c>
      <c r="E122" s="15">
        <f t="shared" si="96"/>
        <v>485.13</v>
      </c>
      <c r="F122" s="14">
        <f t="shared" si="97"/>
        <v>33078307.674599998</v>
      </c>
      <c r="G122" s="16">
        <f t="shared" si="98"/>
        <v>322.08000000000004</v>
      </c>
      <c r="H122" s="14">
        <f t="shared" si="99"/>
        <v>21960837.993600003</v>
      </c>
      <c r="I122" s="16">
        <f t="shared" si="100"/>
        <v>388.10400000000004</v>
      </c>
      <c r="J122" s="14">
        <f t="shared" si="101"/>
        <v>26462646.13968</v>
      </c>
      <c r="K122" s="16">
        <f t="shared" si="102"/>
        <v>281.82000000000005</v>
      </c>
      <c r="L122" s="14">
        <f t="shared" si="103"/>
        <v>19215733.244400002</v>
      </c>
      <c r="M122" s="16">
        <f t="shared" si="104"/>
        <v>339.591</v>
      </c>
      <c r="N122" s="14">
        <f t="shared" si="105"/>
        <v>23154815.372220002</v>
      </c>
      <c r="O122" s="16">
        <f t="shared" si="106"/>
        <v>120.78000000000003</v>
      </c>
      <c r="P122" s="14">
        <f t="shared" si="107"/>
        <v>8235314.247600002</v>
      </c>
      <c r="Q122" s="16">
        <f t="shared" si="108"/>
        <v>145.53900000000002</v>
      </c>
      <c r="R122" s="14">
        <f t="shared" si="109"/>
        <v>9923492.302380001</v>
      </c>
      <c r="T122">
        <v>750</v>
      </c>
      <c r="U122">
        <v>0.1</v>
      </c>
      <c r="V122">
        <v>0.17</v>
      </c>
      <c r="W122">
        <v>0.13</v>
      </c>
    </row>
    <row r="123" spans="1:23" ht="12.75">
      <c r="A123" s="17">
        <f t="shared" si="93"/>
        <v>255759759.42</v>
      </c>
      <c r="B123" s="27">
        <f t="shared" si="110"/>
        <v>3751</v>
      </c>
      <c r="C123" s="18">
        <f t="shared" si="94"/>
        <v>427.6</v>
      </c>
      <c r="D123" s="17">
        <f t="shared" si="95"/>
        <v>29155657.992000002</v>
      </c>
      <c r="E123" s="18">
        <f t="shared" si="96"/>
        <v>517.63</v>
      </c>
      <c r="F123" s="17">
        <f t="shared" si="97"/>
        <v>35294301.324599996</v>
      </c>
      <c r="G123" s="19">
        <f t="shared" si="98"/>
        <v>342.08000000000004</v>
      </c>
      <c r="H123" s="17">
        <f t="shared" si="99"/>
        <v>23324526.393600002</v>
      </c>
      <c r="I123" s="19">
        <f t="shared" si="100"/>
        <v>414.10400000000004</v>
      </c>
      <c r="J123" s="17">
        <f t="shared" si="101"/>
        <v>28235441.05968</v>
      </c>
      <c r="K123" s="19">
        <f t="shared" si="102"/>
        <v>299.32000000000005</v>
      </c>
      <c r="L123" s="17">
        <f t="shared" si="103"/>
        <v>20408960.594400004</v>
      </c>
      <c r="M123" s="19">
        <f t="shared" si="104"/>
        <v>362.341</v>
      </c>
      <c r="N123" s="17">
        <f t="shared" si="105"/>
        <v>24706010.927219998</v>
      </c>
      <c r="O123" s="19">
        <f t="shared" si="106"/>
        <v>128.28000000000003</v>
      </c>
      <c r="P123" s="17">
        <f t="shared" si="107"/>
        <v>8746697.397600003</v>
      </c>
      <c r="Q123" s="19">
        <f t="shared" si="108"/>
        <v>155.28900000000002</v>
      </c>
      <c r="R123" s="17">
        <f t="shared" si="109"/>
        <v>10588290.39738</v>
      </c>
      <c r="T123">
        <v>750</v>
      </c>
      <c r="U123">
        <v>0.1</v>
      </c>
      <c r="V123">
        <v>0.17</v>
      </c>
      <c r="W123">
        <v>0.13</v>
      </c>
    </row>
    <row r="124" spans="1:23" ht="12.75">
      <c r="A124" s="14">
        <f t="shared" si="93"/>
        <v>272805864.42</v>
      </c>
      <c r="B124" s="28">
        <f t="shared" si="110"/>
        <v>4001</v>
      </c>
      <c r="C124" s="15">
        <f t="shared" si="94"/>
        <v>452.6</v>
      </c>
      <c r="D124" s="14">
        <f t="shared" si="95"/>
        <v>30860268.492000002</v>
      </c>
      <c r="E124" s="15">
        <f t="shared" si="96"/>
        <v>550.13</v>
      </c>
      <c r="F124" s="14">
        <f t="shared" si="97"/>
        <v>37510294.9746</v>
      </c>
      <c r="G124" s="16">
        <f t="shared" si="98"/>
        <v>362.08000000000004</v>
      </c>
      <c r="H124" s="14">
        <f t="shared" si="99"/>
        <v>24688214.793600004</v>
      </c>
      <c r="I124" s="16">
        <f t="shared" si="100"/>
        <v>440.10400000000004</v>
      </c>
      <c r="J124" s="14">
        <f t="shared" si="101"/>
        <v>30008235.97968</v>
      </c>
      <c r="K124" s="16">
        <f t="shared" si="102"/>
        <v>316.82000000000005</v>
      </c>
      <c r="L124" s="14">
        <f t="shared" si="103"/>
        <v>21602187.944400005</v>
      </c>
      <c r="M124" s="16">
        <f t="shared" si="104"/>
        <v>385.091</v>
      </c>
      <c r="N124" s="14">
        <f t="shared" si="105"/>
        <v>26257206.482220005</v>
      </c>
      <c r="O124" s="16">
        <f t="shared" si="106"/>
        <v>135.78000000000003</v>
      </c>
      <c r="P124" s="14">
        <f t="shared" si="107"/>
        <v>9258080.547600003</v>
      </c>
      <c r="Q124" s="16">
        <f t="shared" si="108"/>
        <v>165.03900000000002</v>
      </c>
      <c r="R124" s="14">
        <f t="shared" si="109"/>
        <v>11253088.492380003</v>
      </c>
      <c r="T124">
        <v>750</v>
      </c>
      <c r="U124">
        <v>0.1</v>
      </c>
      <c r="V124">
        <v>0.17</v>
      </c>
      <c r="W124">
        <v>0.13</v>
      </c>
    </row>
    <row r="125" spans="1:23" ht="12.75">
      <c r="A125" s="17">
        <f t="shared" si="93"/>
        <v>289851969.42</v>
      </c>
      <c r="B125" s="27">
        <f t="shared" si="110"/>
        <v>4251</v>
      </c>
      <c r="C125" s="18">
        <f t="shared" si="94"/>
        <v>477.6</v>
      </c>
      <c r="D125" s="17">
        <f t="shared" si="95"/>
        <v>32564878.992000002</v>
      </c>
      <c r="E125" s="18">
        <f t="shared" si="96"/>
        <v>582.63</v>
      </c>
      <c r="F125" s="17">
        <f t="shared" si="97"/>
        <v>39726288.6246</v>
      </c>
      <c r="G125" s="19">
        <f t="shared" si="98"/>
        <v>382.08000000000004</v>
      </c>
      <c r="H125" s="17">
        <f t="shared" si="99"/>
        <v>26051903.193600003</v>
      </c>
      <c r="I125" s="19">
        <f t="shared" si="100"/>
        <v>466.10400000000004</v>
      </c>
      <c r="J125" s="17">
        <f t="shared" si="101"/>
        <v>31781030.899680004</v>
      </c>
      <c r="K125" s="19">
        <f t="shared" si="102"/>
        <v>334.32000000000005</v>
      </c>
      <c r="L125" s="17">
        <f t="shared" si="103"/>
        <v>22795415.294400003</v>
      </c>
      <c r="M125" s="19">
        <f t="shared" si="104"/>
        <v>407.841</v>
      </c>
      <c r="N125" s="17">
        <f t="shared" si="105"/>
        <v>27808402.037220005</v>
      </c>
      <c r="O125" s="19">
        <f t="shared" si="106"/>
        <v>143.28000000000003</v>
      </c>
      <c r="P125" s="17">
        <f t="shared" si="107"/>
        <v>9769463.697600001</v>
      </c>
      <c r="Q125" s="19">
        <f t="shared" si="108"/>
        <v>174.78900000000002</v>
      </c>
      <c r="R125" s="17">
        <f t="shared" si="109"/>
        <v>11917886.587380001</v>
      </c>
      <c r="T125">
        <v>750</v>
      </c>
      <c r="U125">
        <v>0.1</v>
      </c>
      <c r="V125">
        <v>0.17</v>
      </c>
      <c r="W125">
        <v>0.13</v>
      </c>
    </row>
    <row r="126" spans="1:23" ht="12.75">
      <c r="A126" s="14">
        <f t="shared" si="93"/>
        <v>306898074.42</v>
      </c>
      <c r="B126" s="27">
        <f t="shared" si="110"/>
        <v>4501</v>
      </c>
      <c r="C126" s="15">
        <f t="shared" si="94"/>
        <v>502.6</v>
      </c>
      <c r="D126" s="14">
        <f t="shared" si="95"/>
        <v>34269489.492</v>
      </c>
      <c r="E126" s="15">
        <f t="shared" si="96"/>
        <v>615.13</v>
      </c>
      <c r="F126" s="14">
        <f t="shared" si="97"/>
        <v>41942282.2746</v>
      </c>
      <c r="G126" s="16">
        <f t="shared" si="98"/>
        <v>402.08000000000004</v>
      </c>
      <c r="H126" s="14">
        <f t="shared" si="99"/>
        <v>27415591.5936</v>
      </c>
      <c r="I126" s="16">
        <f t="shared" si="100"/>
        <v>492.10400000000004</v>
      </c>
      <c r="J126" s="14">
        <f t="shared" si="101"/>
        <v>33553825.81968</v>
      </c>
      <c r="K126" s="16">
        <f t="shared" si="102"/>
        <v>351.82000000000005</v>
      </c>
      <c r="L126" s="14">
        <f t="shared" si="103"/>
        <v>23988642.6444</v>
      </c>
      <c r="M126" s="16">
        <f t="shared" si="104"/>
        <v>430.59100000000007</v>
      </c>
      <c r="N126" s="14">
        <f t="shared" si="105"/>
        <v>29359597.59222</v>
      </c>
      <c r="O126" s="16">
        <f t="shared" si="106"/>
        <v>150.78000000000003</v>
      </c>
      <c r="P126" s="14">
        <f t="shared" si="107"/>
        <v>10280846.847600002</v>
      </c>
      <c r="Q126" s="16">
        <f t="shared" si="108"/>
        <v>184.53900000000002</v>
      </c>
      <c r="R126" s="14">
        <f t="shared" si="109"/>
        <v>12582684.682380002</v>
      </c>
      <c r="T126">
        <v>750</v>
      </c>
      <c r="U126">
        <v>0.1</v>
      </c>
      <c r="V126">
        <v>0.17</v>
      </c>
      <c r="W126">
        <v>0.13</v>
      </c>
    </row>
    <row r="127" spans="1:23" ht="12.75">
      <c r="A127" s="17">
        <f t="shared" si="93"/>
        <v>323944179.42</v>
      </c>
      <c r="B127" s="27">
        <f t="shared" si="110"/>
        <v>4751</v>
      </c>
      <c r="C127" s="18">
        <f t="shared" si="94"/>
        <v>527.6</v>
      </c>
      <c r="D127" s="17">
        <f t="shared" si="95"/>
        <v>35974099.992</v>
      </c>
      <c r="E127" s="18">
        <f t="shared" si="96"/>
        <v>647.63</v>
      </c>
      <c r="F127" s="17">
        <f t="shared" si="97"/>
        <v>44158275.9246</v>
      </c>
      <c r="G127" s="19">
        <f t="shared" si="98"/>
        <v>422.08000000000004</v>
      </c>
      <c r="H127" s="17">
        <f t="shared" si="99"/>
        <v>28779279.9936</v>
      </c>
      <c r="I127" s="19">
        <f t="shared" si="100"/>
        <v>518.104</v>
      </c>
      <c r="J127" s="17">
        <f t="shared" si="101"/>
        <v>35326620.73968</v>
      </c>
      <c r="K127" s="19">
        <f t="shared" si="102"/>
        <v>369.32000000000005</v>
      </c>
      <c r="L127" s="17">
        <f t="shared" si="103"/>
        <v>25181869.994400002</v>
      </c>
      <c r="M127" s="19">
        <f t="shared" si="104"/>
        <v>453.34100000000007</v>
      </c>
      <c r="N127" s="17">
        <f t="shared" si="105"/>
        <v>30910793.14722</v>
      </c>
      <c r="O127" s="19">
        <f t="shared" si="106"/>
        <v>158.28000000000003</v>
      </c>
      <c r="P127" s="17">
        <f t="shared" si="107"/>
        <v>10792229.9976</v>
      </c>
      <c r="Q127" s="19">
        <f t="shared" si="108"/>
        <v>194.28900000000002</v>
      </c>
      <c r="R127" s="17">
        <f t="shared" si="109"/>
        <v>13247482.77738</v>
      </c>
      <c r="T127">
        <v>750</v>
      </c>
      <c r="U127">
        <v>0.1</v>
      </c>
      <c r="V127">
        <v>0.17</v>
      </c>
      <c r="W127">
        <v>0.13</v>
      </c>
    </row>
    <row r="128" spans="1:23" ht="12.75">
      <c r="A128" s="14">
        <f t="shared" si="93"/>
        <v>340990284.42</v>
      </c>
      <c r="B128" s="28">
        <f t="shared" si="110"/>
        <v>5001</v>
      </c>
      <c r="C128" s="15">
        <f t="shared" si="94"/>
        <v>552.6</v>
      </c>
      <c r="D128" s="14">
        <f t="shared" si="95"/>
        <v>37678710.492</v>
      </c>
      <c r="E128" s="15">
        <f t="shared" si="96"/>
        <v>680.13</v>
      </c>
      <c r="F128" s="14">
        <f t="shared" si="97"/>
        <v>46374269.574599996</v>
      </c>
      <c r="G128" s="16">
        <f t="shared" si="98"/>
        <v>442.08000000000004</v>
      </c>
      <c r="H128" s="14">
        <f t="shared" si="99"/>
        <v>30142968.393600002</v>
      </c>
      <c r="I128" s="16">
        <f t="shared" si="100"/>
        <v>544.104</v>
      </c>
      <c r="J128" s="14">
        <f t="shared" si="101"/>
        <v>37099415.65968</v>
      </c>
      <c r="K128" s="16">
        <f t="shared" si="102"/>
        <v>386.82000000000005</v>
      </c>
      <c r="L128" s="14">
        <f t="shared" si="103"/>
        <v>26375097.3444</v>
      </c>
      <c r="M128" s="16">
        <f t="shared" si="104"/>
        <v>476.09100000000007</v>
      </c>
      <c r="N128" s="14">
        <f t="shared" si="105"/>
        <v>32461988.70222</v>
      </c>
      <c r="O128" s="16">
        <f t="shared" si="106"/>
        <v>165.78000000000003</v>
      </c>
      <c r="P128" s="14">
        <f t="shared" si="107"/>
        <v>11303613.1476</v>
      </c>
      <c r="Q128" s="16">
        <f t="shared" si="108"/>
        <v>204.03900000000002</v>
      </c>
      <c r="R128" s="14">
        <f t="shared" si="109"/>
        <v>13912280.872380001</v>
      </c>
      <c r="T128">
        <v>750</v>
      </c>
      <c r="U128">
        <v>0.1</v>
      </c>
      <c r="V128">
        <v>0.17</v>
      </c>
      <c r="W128">
        <v>0.13</v>
      </c>
    </row>
    <row r="129" spans="1:23" ht="12.75">
      <c r="A129" s="17">
        <f t="shared" si="93"/>
        <v>681844200</v>
      </c>
      <c r="B129" s="28">
        <v>10000</v>
      </c>
      <c r="C129" s="29">
        <f t="shared" si="94"/>
        <v>1052.5</v>
      </c>
      <c r="D129" s="17">
        <f t="shared" si="95"/>
        <v>71764102.05</v>
      </c>
      <c r="E129" s="18">
        <f t="shared" si="96"/>
        <v>1330</v>
      </c>
      <c r="F129" s="17">
        <f t="shared" si="97"/>
        <v>90685278.6</v>
      </c>
      <c r="G129" s="19">
        <f t="shared" si="98"/>
        <v>842</v>
      </c>
      <c r="H129" s="17">
        <f t="shared" si="99"/>
        <v>57411281.64</v>
      </c>
      <c r="I129" s="19">
        <f t="shared" si="100"/>
        <v>1064</v>
      </c>
      <c r="J129" s="17">
        <f t="shared" si="101"/>
        <v>72548222.88</v>
      </c>
      <c r="K129" s="19">
        <f t="shared" si="102"/>
        <v>736.7500000000001</v>
      </c>
      <c r="L129" s="17">
        <f t="shared" si="103"/>
        <v>50234871.435</v>
      </c>
      <c r="M129" s="19">
        <f t="shared" si="104"/>
        <v>931.0000000000001</v>
      </c>
      <c r="N129" s="17">
        <f t="shared" si="105"/>
        <v>63479695.02</v>
      </c>
      <c r="O129" s="19">
        <f t="shared" si="106"/>
        <v>315.75000000000006</v>
      </c>
      <c r="P129" s="17">
        <f t="shared" si="107"/>
        <v>21529230.615000002</v>
      </c>
      <c r="Q129" s="19">
        <f t="shared" si="108"/>
        <v>399.00000000000006</v>
      </c>
      <c r="R129" s="17">
        <f t="shared" si="109"/>
        <v>27205583.580000002</v>
      </c>
      <c r="T129">
        <v>750</v>
      </c>
      <c r="U129">
        <v>0.1</v>
      </c>
      <c r="V129">
        <v>0.17</v>
      </c>
      <c r="W129">
        <v>0.13</v>
      </c>
    </row>
    <row r="130" spans="1:23" ht="12.75">
      <c r="A130" s="14">
        <f t="shared" si="93"/>
        <v>715936410</v>
      </c>
      <c r="B130" s="27">
        <f>B129+500</f>
        <v>10500</v>
      </c>
      <c r="C130" s="27">
        <f t="shared" si="94"/>
        <v>1102.5</v>
      </c>
      <c r="D130" s="14">
        <f t="shared" si="95"/>
        <v>75173323.05</v>
      </c>
      <c r="E130" s="15">
        <f t="shared" si="96"/>
        <v>1395</v>
      </c>
      <c r="F130" s="14">
        <f t="shared" si="97"/>
        <v>95117265.89999999</v>
      </c>
      <c r="G130" s="16">
        <f t="shared" si="98"/>
        <v>882</v>
      </c>
      <c r="H130" s="14">
        <f t="shared" si="99"/>
        <v>60138658.44</v>
      </c>
      <c r="I130" s="16">
        <f t="shared" si="100"/>
        <v>1116</v>
      </c>
      <c r="J130" s="14">
        <f t="shared" si="101"/>
        <v>76093812.72</v>
      </c>
      <c r="K130" s="16">
        <f t="shared" si="102"/>
        <v>771.7500000000001</v>
      </c>
      <c r="L130" s="14">
        <f t="shared" si="103"/>
        <v>52621326.135000005</v>
      </c>
      <c r="M130" s="16">
        <f t="shared" si="104"/>
        <v>976.5000000000001</v>
      </c>
      <c r="N130" s="14">
        <f t="shared" si="105"/>
        <v>66582086.13</v>
      </c>
      <c r="O130" s="16">
        <f t="shared" si="106"/>
        <v>330.75000000000006</v>
      </c>
      <c r="P130" s="14">
        <f t="shared" si="107"/>
        <v>22551996.915000003</v>
      </c>
      <c r="Q130" s="16">
        <f t="shared" si="108"/>
        <v>418.50000000000006</v>
      </c>
      <c r="R130" s="14">
        <f t="shared" si="109"/>
        <v>28535179.770000003</v>
      </c>
      <c r="T130">
        <v>750</v>
      </c>
      <c r="U130">
        <v>0.1</v>
      </c>
      <c r="V130">
        <v>0.17</v>
      </c>
      <c r="W130">
        <v>0.13</v>
      </c>
    </row>
    <row r="131" spans="1:23" ht="12.75">
      <c r="A131" s="17">
        <f t="shared" si="93"/>
        <v>784120830</v>
      </c>
      <c r="B131" s="27">
        <f>B130+1000</f>
        <v>11500</v>
      </c>
      <c r="C131" s="29">
        <f t="shared" si="94"/>
        <v>1202.5</v>
      </c>
      <c r="D131" s="17">
        <f t="shared" si="95"/>
        <v>81991765.05</v>
      </c>
      <c r="E131" s="18">
        <f t="shared" si="96"/>
        <v>1525</v>
      </c>
      <c r="F131" s="17">
        <f t="shared" si="97"/>
        <v>103981240.5</v>
      </c>
      <c r="G131" s="19">
        <f t="shared" si="98"/>
        <v>962</v>
      </c>
      <c r="H131" s="17">
        <f t="shared" si="99"/>
        <v>65593412.04</v>
      </c>
      <c r="I131" s="19">
        <f t="shared" si="100"/>
        <v>1220</v>
      </c>
      <c r="J131" s="17">
        <f t="shared" si="101"/>
        <v>83184992.4</v>
      </c>
      <c r="K131" s="19">
        <f t="shared" si="102"/>
        <v>841.7500000000001</v>
      </c>
      <c r="L131" s="17">
        <f t="shared" si="103"/>
        <v>57394235.535000004</v>
      </c>
      <c r="M131" s="19">
        <f t="shared" si="104"/>
        <v>1067.5</v>
      </c>
      <c r="N131" s="17">
        <f t="shared" si="105"/>
        <v>72786868.35000001</v>
      </c>
      <c r="O131" s="19">
        <f t="shared" si="106"/>
        <v>360.75000000000006</v>
      </c>
      <c r="P131" s="17">
        <f t="shared" si="107"/>
        <v>24597529.515000004</v>
      </c>
      <c r="Q131" s="19">
        <f t="shared" si="108"/>
        <v>457.50000000000006</v>
      </c>
      <c r="R131" s="17">
        <f t="shared" si="109"/>
        <v>31194372.150000006</v>
      </c>
      <c r="T131">
        <v>750</v>
      </c>
      <c r="U131">
        <v>0.1</v>
      </c>
      <c r="V131">
        <v>0.17</v>
      </c>
      <c r="W131">
        <v>0.13</v>
      </c>
    </row>
    <row r="132" spans="1:23" ht="12.75">
      <c r="A132" s="14">
        <f t="shared" si="93"/>
        <v>852305250</v>
      </c>
      <c r="B132" s="27">
        <f>B131+1000</f>
        <v>12500</v>
      </c>
      <c r="C132" s="27">
        <f t="shared" si="94"/>
        <v>1302.5</v>
      </c>
      <c r="D132" s="14">
        <f t="shared" si="95"/>
        <v>88810207.05</v>
      </c>
      <c r="E132" s="15">
        <f t="shared" si="96"/>
        <v>1655</v>
      </c>
      <c r="F132" s="14">
        <f t="shared" si="97"/>
        <v>112845215.1</v>
      </c>
      <c r="G132" s="16">
        <f t="shared" si="98"/>
        <v>1042</v>
      </c>
      <c r="H132" s="14">
        <f t="shared" si="99"/>
        <v>71048165.64</v>
      </c>
      <c r="I132" s="16">
        <f t="shared" si="100"/>
        <v>1324</v>
      </c>
      <c r="J132" s="14">
        <f t="shared" si="101"/>
        <v>90276172.08</v>
      </c>
      <c r="K132" s="16">
        <f t="shared" si="102"/>
        <v>911.7500000000001</v>
      </c>
      <c r="L132" s="14">
        <f t="shared" si="103"/>
        <v>62167144.935</v>
      </c>
      <c r="M132" s="16">
        <f t="shared" si="104"/>
        <v>1158.5</v>
      </c>
      <c r="N132" s="14">
        <f t="shared" si="105"/>
        <v>78991650.57000001</v>
      </c>
      <c r="O132" s="16">
        <f t="shared" si="106"/>
        <v>390.75000000000006</v>
      </c>
      <c r="P132" s="14">
        <f t="shared" si="107"/>
        <v>26643062.115000002</v>
      </c>
      <c r="Q132" s="16">
        <f t="shared" si="108"/>
        <v>496.50000000000006</v>
      </c>
      <c r="R132" s="14">
        <f t="shared" si="109"/>
        <v>33853564.53</v>
      </c>
      <c r="T132">
        <v>750</v>
      </c>
      <c r="U132">
        <v>0.1</v>
      </c>
      <c r="V132">
        <v>0.17</v>
      </c>
      <c r="W132">
        <v>0.13</v>
      </c>
    </row>
    <row r="133" spans="1:23" ht="12.75">
      <c r="A133" s="17">
        <f t="shared" si="93"/>
        <v>920489670</v>
      </c>
      <c r="B133" s="27">
        <f>B132+1000</f>
        <v>13500</v>
      </c>
      <c r="C133" s="29">
        <f t="shared" si="94"/>
        <v>1402.5</v>
      </c>
      <c r="D133" s="17">
        <f t="shared" si="95"/>
        <v>95628649.05</v>
      </c>
      <c r="E133" s="18">
        <f t="shared" si="96"/>
        <v>1785</v>
      </c>
      <c r="F133" s="17">
        <f t="shared" si="97"/>
        <v>121709189.7</v>
      </c>
      <c r="G133" s="19">
        <f t="shared" si="98"/>
        <v>1122</v>
      </c>
      <c r="H133" s="17">
        <f t="shared" si="99"/>
        <v>76502919.24</v>
      </c>
      <c r="I133" s="19">
        <f t="shared" si="100"/>
        <v>1428</v>
      </c>
      <c r="J133" s="17">
        <f t="shared" si="101"/>
        <v>97367351.76</v>
      </c>
      <c r="K133" s="19">
        <f t="shared" si="102"/>
        <v>981.7500000000001</v>
      </c>
      <c r="L133" s="17">
        <f t="shared" si="103"/>
        <v>66940054.335</v>
      </c>
      <c r="M133" s="19">
        <f t="shared" si="104"/>
        <v>1249.5000000000002</v>
      </c>
      <c r="N133" s="17">
        <f t="shared" si="105"/>
        <v>85196432.79</v>
      </c>
      <c r="O133" s="19">
        <f t="shared" si="106"/>
        <v>420.75000000000006</v>
      </c>
      <c r="P133" s="17">
        <f t="shared" si="107"/>
        <v>28688594.715000004</v>
      </c>
      <c r="Q133" s="19">
        <f t="shared" si="108"/>
        <v>535.5000000000001</v>
      </c>
      <c r="R133" s="17">
        <f t="shared" si="109"/>
        <v>36512756.910000004</v>
      </c>
      <c r="T133">
        <v>750</v>
      </c>
      <c r="U133">
        <v>0.1</v>
      </c>
      <c r="V133">
        <v>0.17</v>
      </c>
      <c r="W133">
        <v>0.13</v>
      </c>
    </row>
    <row r="134" spans="1:23" ht="12.75">
      <c r="A134" s="14">
        <f t="shared" si="93"/>
        <v>988674090</v>
      </c>
      <c r="B134" s="27">
        <f>B133+1000</f>
        <v>14500</v>
      </c>
      <c r="C134" s="27">
        <f t="shared" si="94"/>
        <v>1502.5</v>
      </c>
      <c r="D134" s="14">
        <f t="shared" si="95"/>
        <v>102447091.05</v>
      </c>
      <c r="E134" s="15">
        <f t="shared" si="96"/>
        <v>1915</v>
      </c>
      <c r="F134" s="14">
        <f t="shared" si="97"/>
        <v>130573164.3</v>
      </c>
      <c r="G134" s="16">
        <f t="shared" si="98"/>
        <v>1202</v>
      </c>
      <c r="H134" s="14">
        <f t="shared" si="99"/>
        <v>81957672.84</v>
      </c>
      <c r="I134" s="16">
        <f t="shared" si="100"/>
        <v>1532</v>
      </c>
      <c r="J134" s="14">
        <f t="shared" si="101"/>
        <v>104458531.44</v>
      </c>
      <c r="K134" s="16">
        <f t="shared" si="102"/>
        <v>1051.75</v>
      </c>
      <c r="L134" s="14">
        <f t="shared" si="103"/>
        <v>71712963.735</v>
      </c>
      <c r="M134" s="16">
        <f t="shared" si="104"/>
        <v>1340.5000000000002</v>
      </c>
      <c r="N134" s="14">
        <f t="shared" si="105"/>
        <v>91401215.01</v>
      </c>
      <c r="O134" s="16">
        <f t="shared" si="106"/>
        <v>450.75000000000006</v>
      </c>
      <c r="P134" s="14">
        <f t="shared" si="107"/>
        <v>30734127.315000005</v>
      </c>
      <c r="Q134" s="16">
        <f t="shared" si="108"/>
        <v>574.5000000000001</v>
      </c>
      <c r="R134" s="14">
        <f t="shared" si="109"/>
        <v>39171949.29000001</v>
      </c>
      <c r="T134">
        <v>750</v>
      </c>
      <c r="U134">
        <v>0.1</v>
      </c>
      <c r="V134">
        <v>0.17</v>
      </c>
      <c r="W134">
        <v>0.13</v>
      </c>
    </row>
    <row r="135" spans="1:23" ht="12.75">
      <c r="A135" s="17">
        <f t="shared" si="93"/>
        <v>1022766300</v>
      </c>
      <c r="B135" s="28">
        <v>15000</v>
      </c>
      <c r="C135" s="29">
        <f t="shared" si="94"/>
        <v>1552.5</v>
      </c>
      <c r="D135" s="17">
        <f t="shared" si="95"/>
        <v>105856312.05</v>
      </c>
      <c r="E135" s="18">
        <f t="shared" si="96"/>
        <v>1980</v>
      </c>
      <c r="F135" s="17">
        <f t="shared" si="97"/>
        <v>135005151.6</v>
      </c>
      <c r="G135" s="19">
        <f t="shared" si="98"/>
        <v>1242</v>
      </c>
      <c r="H135" s="17">
        <f t="shared" si="99"/>
        <v>84685049.64</v>
      </c>
      <c r="I135" s="19">
        <f t="shared" si="100"/>
        <v>1584</v>
      </c>
      <c r="J135" s="17">
        <f t="shared" si="101"/>
        <v>108004121.28</v>
      </c>
      <c r="K135" s="19">
        <f t="shared" si="102"/>
        <v>1086.75</v>
      </c>
      <c r="L135" s="17">
        <f t="shared" si="103"/>
        <v>74099418.435</v>
      </c>
      <c r="M135" s="19">
        <f t="shared" si="104"/>
        <v>1386.0000000000002</v>
      </c>
      <c r="N135" s="17">
        <f t="shared" si="105"/>
        <v>94503606.12</v>
      </c>
      <c r="O135" s="19">
        <f t="shared" si="106"/>
        <v>465.75000000000006</v>
      </c>
      <c r="P135" s="17">
        <f t="shared" si="107"/>
        <v>31756893.615000002</v>
      </c>
      <c r="Q135" s="19">
        <f t="shared" si="108"/>
        <v>594.0000000000001</v>
      </c>
      <c r="R135" s="17">
        <f t="shared" si="109"/>
        <v>40501545.480000004</v>
      </c>
      <c r="T135">
        <v>750</v>
      </c>
      <c r="U135">
        <v>0.1</v>
      </c>
      <c r="V135">
        <v>0.17</v>
      </c>
      <c r="W135">
        <v>0.13</v>
      </c>
    </row>
    <row r="136" spans="1:23" ht="12.75">
      <c r="A136" s="14">
        <f t="shared" si="93"/>
        <v>1363688400</v>
      </c>
      <c r="B136" s="27">
        <f aca="true" t="shared" si="111" ref="B136:B154">B135+5000</f>
        <v>20000</v>
      </c>
      <c r="C136" s="27">
        <f t="shared" si="94"/>
        <v>2052.5</v>
      </c>
      <c r="D136" s="14">
        <f t="shared" si="95"/>
        <v>139948522.04999998</v>
      </c>
      <c r="E136" s="15">
        <f t="shared" si="96"/>
        <v>2630</v>
      </c>
      <c r="F136" s="14">
        <f t="shared" si="97"/>
        <v>179325024.6</v>
      </c>
      <c r="G136" s="16">
        <f t="shared" si="98"/>
        <v>1642</v>
      </c>
      <c r="H136" s="14">
        <f t="shared" si="99"/>
        <v>111958817.63999999</v>
      </c>
      <c r="I136" s="16">
        <f t="shared" si="100"/>
        <v>2104</v>
      </c>
      <c r="J136" s="14">
        <f t="shared" si="101"/>
        <v>143460019.68</v>
      </c>
      <c r="K136" s="16">
        <f t="shared" si="102"/>
        <v>1436.7500000000002</v>
      </c>
      <c r="L136" s="14">
        <f t="shared" si="103"/>
        <v>97963965.435</v>
      </c>
      <c r="M136" s="16">
        <f t="shared" si="104"/>
        <v>1841.0000000000002</v>
      </c>
      <c r="N136" s="14">
        <f t="shared" si="105"/>
        <v>125527517.22000001</v>
      </c>
      <c r="O136" s="16">
        <f t="shared" si="106"/>
        <v>615.7500000000001</v>
      </c>
      <c r="P136" s="14">
        <f t="shared" si="107"/>
        <v>41984556.615</v>
      </c>
      <c r="Q136" s="16">
        <f t="shared" si="108"/>
        <v>789.0000000000001</v>
      </c>
      <c r="R136" s="14">
        <f t="shared" si="109"/>
        <v>53797507.38</v>
      </c>
      <c r="T136">
        <v>750</v>
      </c>
      <c r="U136">
        <v>0.1</v>
      </c>
      <c r="V136">
        <v>0.17</v>
      </c>
      <c r="W136">
        <v>0.13</v>
      </c>
    </row>
    <row r="137" spans="1:23" ht="12.75">
      <c r="A137" s="17">
        <f t="shared" si="93"/>
        <v>1704610500</v>
      </c>
      <c r="B137" s="27">
        <f t="shared" si="111"/>
        <v>25000</v>
      </c>
      <c r="C137" s="29">
        <f t="shared" si="94"/>
        <v>2552.5</v>
      </c>
      <c r="D137" s="17">
        <f t="shared" si="95"/>
        <v>174040732.04999998</v>
      </c>
      <c r="E137" s="18">
        <f t="shared" si="96"/>
        <v>3280</v>
      </c>
      <c r="F137" s="17">
        <f t="shared" si="97"/>
        <v>223644897.6</v>
      </c>
      <c r="G137" s="19">
        <f t="shared" si="98"/>
        <v>2042</v>
      </c>
      <c r="H137" s="17">
        <f t="shared" si="99"/>
        <v>139232585.64</v>
      </c>
      <c r="I137" s="19">
        <f t="shared" si="100"/>
        <v>2624</v>
      </c>
      <c r="J137" s="17">
        <f t="shared" si="101"/>
        <v>178915918.08</v>
      </c>
      <c r="K137" s="19">
        <f t="shared" si="102"/>
        <v>1786.7500000000002</v>
      </c>
      <c r="L137" s="17">
        <f t="shared" si="103"/>
        <v>121828512.435</v>
      </c>
      <c r="M137" s="19">
        <f t="shared" si="104"/>
        <v>2296</v>
      </c>
      <c r="N137" s="17">
        <f t="shared" si="105"/>
        <v>156551428.32000002</v>
      </c>
      <c r="O137" s="19">
        <f t="shared" si="106"/>
        <v>765.7500000000001</v>
      </c>
      <c r="P137" s="17">
        <f t="shared" si="107"/>
        <v>52212219.615</v>
      </c>
      <c r="Q137" s="19">
        <f t="shared" si="108"/>
        <v>984.0000000000001</v>
      </c>
      <c r="R137" s="17">
        <f t="shared" si="109"/>
        <v>67093469.28000001</v>
      </c>
      <c r="T137">
        <v>750</v>
      </c>
      <c r="U137">
        <v>0.1</v>
      </c>
      <c r="V137">
        <v>0.17</v>
      </c>
      <c r="W137">
        <v>0.13</v>
      </c>
    </row>
    <row r="138" spans="1:23" ht="12.75">
      <c r="A138" s="14">
        <f t="shared" si="93"/>
        <v>2045532600</v>
      </c>
      <c r="B138" s="28">
        <f t="shared" si="111"/>
        <v>30000</v>
      </c>
      <c r="C138" s="27">
        <f t="shared" si="94"/>
        <v>3052.5</v>
      </c>
      <c r="D138" s="14">
        <f t="shared" si="95"/>
        <v>208132942.04999998</v>
      </c>
      <c r="E138" s="15">
        <f t="shared" si="96"/>
        <v>3930</v>
      </c>
      <c r="F138" s="14">
        <f t="shared" si="97"/>
        <v>267964770.6</v>
      </c>
      <c r="G138" s="16">
        <f t="shared" si="98"/>
        <v>2442</v>
      </c>
      <c r="H138" s="14">
        <f t="shared" si="99"/>
        <v>166506353.64</v>
      </c>
      <c r="I138" s="16">
        <f t="shared" si="100"/>
        <v>3144</v>
      </c>
      <c r="J138" s="14">
        <f t="shared" si="101"/>
        <v>214371816.48000002</v>
      </c>
      <c r="K138" s="16">
        <f t="shared" si="102"/>
        <v>2136.75</v>
      </c>
      <c r="L138" s="14">
        <f t="shared" si="103"/>
        <v>145693059.435</v>
      </c>
      <c r="M138" s="16">
        <f t="shared" si="104"/>
        <v>2751.0000000000005</v>
      </c>
      <c r="N138" s="14">
        <f t="shared" si="105"/>
        <v>187575339.42000002</v>
      </c>
      <c r="O138" s="16">
        <f t="shared" si="106"/>
        <v>915.7500000000001</v>
      </c>
      <c r="P138" s="14">
        <f t="shared" si="107"/>
        <v>62439882.615</v>
      </c>
      <c r="Q138" s="16">
        <f t="shared" si="108"/>
        <v>1179.0000000000002</v>
      </c>
      <c r="R138" s="14">
        <f t="shared" si="109"/>
        <v>80389431.18</v>
      </c>
      <c r="T138">
        <v>750</v>
      </c>
      <c r="U138">
        <v>0.1</v>
      </c>
      <c r="V138">
        <v>0.17</v>
      </c>
      <c r="W138">
        <v>0.13</v>
      </c>
    </row>
    <row r="139" spans="1:23" ht="12.75">
      <c r="A139" s="17">
        <f t="shared" si="93"/>
        <v>2386454700</v>
      </c>
      <c r="B139" s="27">
        <f t="shared" si="111"/>
        <v>35000</v>
      </c>
      <c r="C139" s="29">
        <f t="shared" si="94"/>
        <v>3552.5</v>
      </c>
      <c r="D139" s="17">
        <f t="shared" si="95"/>
        <v>242225152.04999998</v>
      </c>
      <c r="E139" s="18">
        <f t="shared" si="96"/>
        <v>4580</v>
      </c>
      <c r="F139" s="17">
        <f t="shared" si="97"/>
        <v>312284643.59999996</v>
      </c>
      <c r="G139" s="19">
        <f t="shared" si="98"/>
        <v>2842</v>
      </c>
      <c r="H139" s="17">
        <f t="shared" si="99"/>
        <v>193780121.64</v>
      </c>
      <c r="I139" s="19">
        <f t="shared" si="100"/>
        <v>3664</v>
      </c>
      <c r="J139" s="17">
        <f t="shared" si="101"/>
        <v>249827714.88</v>
      </c>
      <c r="K139" s="19">
        <f t="shared" si="102"/>
        <v>2486.7500000000005</v>
      </c>
      <c r="L139" s="17">
        <f t="shared" si="103"/>
        <v>169557606.435</v>
      </c>
      <c r="M139" s="19">
        <f t="shared" si="104"/>
        <v>3206.0000000000005</v>
      </c>
      <c r="N139" s="17">
        <f t="shared" si="105"/>
        <v>218599250.51999998</v>
      </c>
      <c r="O139" s="19">
        <f t="shared" si="106"/>
        <v>1065.7500000000002</v>
      </c>
      <c r="P139" s="17">
        <f t="shared" si="107"/>
        <v>72667545.61500001</v>
      </c>
      <c r="Q139" s="19">
        <f t="shared" si="108"/>
        <v>1374.0000000000002</v>
      </c>
      <c r="R139" s="17">
        <f t="shared" si="109"/>
        <v>93685393.08</v>
      </c>
      <c r="T139">
        <v>750</v>
      </c>
      <c r="U139">
        <v>0.1</v>
      </c>
      <c r="V139">
        <v>0.17</v>
      </c>
      <c r="W139">
        <v>0.13</v>
      </c>
    </row>
    <row r="140" spans="1:23" ht="12.75">
      <c r="A140" s="14">
        <f t="shared" si="93"/>
        <v>2727376800</v>
      </c>
      <c r="B140" s="27">
        <f t="shared" si="111"/>
        <v>40000</v>
      </c>
      <c r="C140" s="27">
        <f t="shared" si="94"/>
        <v>4052.5</v>
      </c>
      <c r="D140" s="14">
        <f t="shared" si="95"/>
        <v>276317362.05</v>
      </c>
      <c r="E140" s="15">
        <f t="shared" si="96"/>
        <v>5230</v>
      </c>
      <c r="F140" s="14">
        <f t="shared" si="97"/>
        <v>356604516.59999996</v>
      </c>
      <c r="G140" s="16">
        <f t="shared" si="98"/>
        <v>3242</v>
      </c>
      <c r="H140" s="14">
        <f t="shared" si="99"/>
        <v>221053889.64000002</v>
      </c>
      <c r="I140" s="16">
        <f t="shared" si="100"/>
        <v>4184</v>
      </c>
      <c r="J140" s="14">
        <f t="shared" si="101"/>
        <v>285283613.28</v>
      </c>
      <c r="K140" s="16">
        <f t="shared" si="102"/>
        <v>2836.7500000000005</v>
      </c>
      <c r="L140" s="14">
        <f t="shared" si="103"/>
        <v>193422153.43500003</v>
      </c>
      <c r="M140" s="16">
        <f t="shared" si="104"/>
        <v>3661.0000000000005</v>
      </c>
      <c r="N140" s="14">
        <f t="shared" si="105"/>
        <v>249623161.62</v>
      </c>
      <c r="O140" s="16">
        <f t="shared" si="106"/>
        <v>1215.7500000000002</v>
      </c>
      <c r="P140" s="14">
        <f t="shared" si="107"/>
        <v>82895208.61500001</v>
      </c>
      <c r="Q140" s="16">
        <f t="shared" si="108"/>
        <v>1569.0000000000002</v>
      </c>
      <c r="R140" s="14">
        <f t="shared" si="109"/>
        <v>106981354.98</v>
      </c>
      <c r="T140">
        <v>750</v>
      </c>
      <c r="U140">
        <v>0.1</v>
      </c>
      <c r="V140">
        <v>0.17</v>
      </c>
      <c r="W140">
        <v>0.13</v>
      </c>
    </row>
    <row r="141" spans="1:23" ht="12.75">
      <c r="A141" s="17">
        <f t="shared" si="93"/>
        <v>3068298900</v>
      </c>
      <c r="B141" s="27">
        <f t="shared" si="111"/>
        <v>45000</v>
      </c>
      <c r="C141" s="29">
        <f t="shared" si="94"/>
        <v>4552.5</v>
      </c>
      <c r="D141" s="17">
        <f t="shared" si="95"/>
        <v>310409572.05</v>
      </c>
      <c r="E141" s="18">
        <f t="shared" si="96"/>
        <v>5880</v>
      </c>
      <c r="F141" s="17">
        <f t="shared" si="97"/>
        <v>400924389.59999996</v>
      </c>
      <c r="G141" s="19">
        <f t="shared" si="98"/>
        <v>3642</v>
      </c>
      <c r="H141" s="17">
        <f t="shared" si="99"/>
        <v>248327657.64000002</v>
      </c>
      <c r="I141" s="19">
        <f t="shared" si="100"/>
        <v>4704</v>
      </c>
      <c r="J141" s="17">
        <f t="shared" si="101"/>
        <v>320739511.68</v>
      </c>
      <c r="K141" s="19">
        <f t="shared" si="102"/>
        <v>3186.7500000000005</v>
      </c>
      <c r="L141" s="17">
        <f t="shared" si="103"/>
        <v>217286700.43500003</v>
      </c>
      <c r="M141" s="19">
        <f t="shared" si="104"/>
        <v>4116</v>
      </c>
      <c r="N141" s="17">
        <f t="shared" si="105"/>
        <v>280647072.72</v>
      </c>
      <c r="O141" s="19">
        <f t="shared" si="106"/>
        <v>1365.7500000000002</v>
      </c>
      <c r="P141" s="17">
        <f t="shared" si="107"/>
        <v>93122871.61500002</v>
      </c>
      <c r="Q141" s="19">
        <f t="shared" si="108"/>
        <v>1764.0000000000002</v>
      </c>
      <c r="R141" s="17">
        <f t="shared" si="109"/>
        <v>120277316.88000001</v>
      </c>
      <c r="T141">
        <v>750</v>
      </c>
      <c r="U141">
        <v>0.1</v>
      </c>
      <c r="V141">
        <v>0.17</v>
      </c>
      <c r="W141">
        <v>0.13</v>
      </c>
    </row>
    <row r="142" spans="1:23" ht="12.75">
      <c r="A142" s="14">
        <f t="shared" si="93"/>
        <v>3409221000</v>
      </c>
      <c r="B142" s="28">
        <f t="shared" si="111"/>
        <v>50000</v>
      </c>
      <c r="C142" s="27">
        <f t="shared" si="94"/>
        <v>5052.5</v>
      </c>
      <c r="D142" s="14">
        <f t="shared" si="95"/>
        <v>344501782.05</v>
      </c>
      <c r="E142" s="15">
        <f t="shared" si="96"/>
        <v>6530</v>
      </c>
      <c r="F142" s="14">
        <f t="shared" si="97"/>
        <v>445244262.59999996</v>
      </c>
      <c r="G142" s="16">
        <f t="shared" si="98"/>
        <v>4042</v>
      </c>
      <c r="H142" s="14">
        <f t="shared" si="99"/>
        <v>275601425.64000005</v>
      </c>
      <c r="I142" s="16">
        <f t="shared" si="100"/>
        <v>5224</v>
      </c>
      <c r="J142" s="14">
        <f t="shared" si="101"/>
        <v>356195410.08</v>
      </c>
      <c r="K142" s="16">
        <f t="shared" si="102"/>
        <v>3536.7500000000005</v>
      </c>
      <c r="L142" s="14">
        <f t="shared" si="103"/>
        <v>241151247.43500003</v>
      </c>
      <c r="M142" s="16">
        <f t="shared" si="104"/>
        <v>4571</v>
      </c>
      <c r="N142" s="14">
        <f t="shared" si="105"/>
        <v>311670983.82</v>
      </c>
      <c r="O142" s="16">
        <f t="shared" si="106"/>
        <v>1515.7500000000002</v>
      </c>
      <c r="P142" s="14">
        <f t="shared" si="107"/>
        <v>103350534.61500002</v>
      </c>
      <c r="Q142" s="16">
        <f t="shared" si="108"/>
        <v>1959.0000000000002</v>
      </c>
      <c r="R142" s="14">
        <f t="shared" si="109"/>
        <v>133573278.78000002</v>
      </c>
      <c r="T142">
        <v>750</v>
      </c>
      <c r="U142">
        <v>0.1</v>
      </c>
      <c r="V142">
        <v>0.17</v>
      </c>
      <c r="W142">
        <v>0.13</v>
      </c>
    </row>
    <row r="143" spans="1:23" ht="12.75">
      <c r="A143" s="17">
        <f aca="true" t="shared" si="112" ref="A143:A174">B143*$B$1</f>
        <v>3750143100</v>
      </c>
      <c r="B143" s="27">
        <f t="shared" si="111"/>
        <v>55000</v>
      </c>
      <c r="C143" s="29">
        <f aca="true" t="shared" si="113" ref="C143:C174">((B143-T143)*U143)+(T143*V143)</f>
        <v>5552.5</v>
      </c>
      <c r="D143" s="17">
        <f aca="true" t="shared" si="114" ref="D143:D174">C143*$B$1</f>
        <v>378593992.05</v>
      </c>
      <c r="E143" s="18">
        <f aca="true" t="shared" si="115" ref="E143:E176">((B143-T143)*W143)+(T143*V143)</f>
        <v>7180</v>
      </c>
      <c r="F143" s="17">
        <f aca="true" t="shared" si="116" ref="F143:F174">E143*$B$1</f>
        <v>489564135.59999996</v>
      </c>
      <c r="G143" s="19">
        <f aca="true" t="shared" si="117" ref="G143:G176">C143*0.8</f>
        <v>4442</v>
      </c>
      <c r="H143" s="17">
        <f aca="true" t="shared" si="118" ref="H143:H176">D143*0.8</f>
        <v>302875193.64000005</v>
      </c>
      <c r="I143" s="19">
        <f aca="true" t="shared" si="119" ref="I143:I176">E143*0.8</f>
        <v>5744</v>
      </c>
      <c r="J143" s="17">
        <f aca="true" t="shared" si="120" ref="J143:J176">F143*0.8</f>
        <v>391651308.48</v>
      </c>
      <c r="K143" s="19">
        <f aca="true" t="shared" si="121" ref="K143:K176">C143*0.7</f>
        <v>3886.7500000000005</v>
      </c>
      <c r="L143" s="17">
        <f aca="true" t="shared" si="122" ref="L143:L176">D143*0.7</f>
        <v>265015794.43500003</v>
      </c>
      <c r="M143" s="19">
        <f aca="true" t="shared" si="123" ref="M143:M176">E143*0.7</f>
        <v>5026.000000000001</v>
      </c>
      <c r="N143" s="17">
        <f aca="true" t="shared" si="124" ref="N143:N176">F143*0.7</f>
        <v>342694894.92</v>
      </c>
      <c r="O143" s="19">
        <f aca="true" t="shared" si="125" ref="O143:O176">C143*0.3</f>
        <v>1665.7500000000002</v>
      </c>
      <c r="P143" s="17">
        <f aca="true" t="shared" si="126" ref="P143:P176">D143*0.3</f>
        <v>113578197.61500002</v>
      </c>
      <c r="Q143" s="19">
        <f aca="true" t="shared" si="127" ref="Q143:Q176">E143*0.3</f>
        <v>2154.0000000000005</v>
      </c>
      <c r="R143" s="17">
        <f aca="true" t="shared" si="128" ref="R143:R176">F143*0.3</f>
        <v>146869240.68</v>
      </c>
      <c r="T143">
        <v>750</v>
      </c>
      <c r="U143">
        <v>0.1</v>
      </c>
      <c r="V143">
        <v>0.17</v>
      </c>
      <c r="W143">
        <v>0.13</v>
      </c>
    </row>
    <row r="144" spans="1:23" ht="12.75">
      <c r="A144" s="14">
        <f t="shared" si="112"/>
        <v>4091065200</v>
      </c>
      <c r="B144" s="27">
        <f t="shared" si="111"/>
        <v>60000</v>
      </c>
      <c r="C144" s="27">
        <f t="shared" si="113"/>
        <v>6052.5</v>
      </c>
      <c r="D144" s="14">
        <f t="shared" si="114"/>
        <v>412686202.05</v>
      </c>
      <c r="E144" s="15">
        <f t="shared" si="115"/>
        <v>7830</v>
      </c>
      <c r="F144" s="14">
        <f t="shared" si="116"/>
        <v>533884008.59999996</v>
      </c>
      <c r="G144" s="16">
        <f t="shared" si="117"/>
        <v>4842</v>
      </c>
      <c r="H144" s="14">
        <f t="shared" si="118"/>
        <v>330148961.64000005</v>
      </c>
      <c r="I144" s="16">
        <f t="shared" si="119"/>
        <v>6264</v>
      </c>
      <c r="J144" s="14">
        <f t="shared" si="120"/>
        <v>427107206.88</v>
      </c>
      <c r="K144" s="16">
        <f t="shared" si="121"/>
        <v>4236.75</v>
      </c>
      <c r="L144" s="14">
        <f t="shared" si="122"/>
        <v>288880341.43500006</v>
      </c>
      <c r="M144" s="16">
        <f t="shared" si="123"/>
        <v>5481.000000000001</v>
      </c>
      <c r="N144" s="14">
        <f t="shared" si="124"/>
        <v>373718806.02</v>
      </c>
      <c r="O144" s="16">
        <f t="shared" si="125"/>
        <v>1815.7500000000002</v>
      </c>
      <c r="P144" s="14">
        <f t="shared" si="126"/>
        <v>123805860.61500002</v>
      </c>
      <c r="Q144" s="16">
        <f t="shared" si="127"/>
        <v>2349.0000000000005</v>
      </c>
      <c r="R144" s="14">
        <f t="shared" si="128"/>
        <v>160165202.58</v>
      </c>
      <c r="T144">
        <v>750</v>
      </c>
      <c r="U144">
        <v>0.1</v>
      </c>
      <c r="V144">
        <v>0.17</v>
      </c>
      <c r="W144">
        <v>0.13</v>
      </c>
    </row>
    <row r="145" spans="1:23" ht="12.75">
      <c r="A145" s="17">
        <f t="shared" si="112"/>
        <v>4431987300</v>
      </c>
      <c r="B145" s="27">
        <f t="shared" si="111"/>
        <v>65000</v>
      </c>
      <c r="C145" s="29">
        <f t="shared" si="113"/>
        <v>6552.5</v>
      </c>
      <c r="D145" s="17">
        <f t="shared" si="114"/>
        <v>446778412.05</v>
      </c>
      <c r="E145" s="18">
        <f t="shared" si="115"/>
        <v>8480</v>
      </c>
      <c r="F145" s="17">
        <f t="shared" si="116"/>
        <v>578203881.6</v>
      </c>
      <c r="G145" s="19">
        <f t="shared" si="117"/>
        <v>5242</v>
      </c>
      <c r="H145" s="17">
        <f t="shared" si="118"/>
        <v>357422729.64000005</v>
      </c>
      <c r="I145" s="19">
        <f t="shared" si="119"/>
        <v>6784</v>
      </c>
      <c r="J145" s="17">
        <f t="shared" si="120"/>
        <v>462563105.28000003</v>
      </c>
      <c r="K145" s="19">
        <f t="shared" si="121"/>
        <v>4586.75</v>
      </c>
      <c r="L145" s="17">
        <f t="shared" si="122"/>
        <v>312744888.43500006</v>
      </c>
      <c r="M145" s="19">
        <f t="shared" si="123"/>
        <v>5936.000000000001</v>
      </c>
      <c r="N145" s="17">
        <f t="shared" si="124"/>
        <v>404742717.12000006</v>
      </c>
      <c r="O145" s="19">
        <f t="shared" si="125"/>
        <v>1965.7500000000002</v>
      </c>
      <c r="P145" s="17">
        <f t="shared" si="126"/>
        <v>134033523.61500002</v>
      </c>
      <c r="Q145" s="19">
        <f t="shared" si="127"/>
        <v>2544.0000000000005</v>
      </c>
      <c r="R145" s="17">
        <f t="shared" si="128"/>
        <v>173461164.48000002</v>
      </c>
      <c r="T145">
        <v>750</v>
      </c>
      <c r="U145">
        <v>0.1</v>
      </c>
      <c r="V145">
        <v>0.17</v>
      </c>
      <c r="W145">
        <v>0.13</v>
      </c>
    </row>
    <row r="146" spans="1:23" ht="12.75">
      <c r="A146" s="14">
        <f t="shared" si="112"/>
        <v>4772909400</v>
      </c>
      <c r="B146" s="27">
        <f t="shared" si="111"/>
        <v>70000</v>
      </c>
      <c r="C146" s="27">
        <f t="shared" si="113"/>
        <v>7052.5</v>
      </c>
      <c r="D146" s="14">
        <f t="shared" si="114"/>
        <v>480870622.05</v>
      </c>
      <c r="E146" s="15">
        <f t="shared" si="115"/>
        <v>9130</v>
      </c>
      <c r="F146" s="14">
        <f t="shared" si="116"/>
        <v>622523754.6</v>
      </c>
      <c r="G146" s="16">
        <f t="shared" si="117"/>
        <v>5642</v>
      </c>
      <c r="H146" s="14">
        <f t="shared" si="118"/>
        <v>384696497.64000005</v>
      </c>
      <c r="I146" s="16">
        <f t="shared" si="119"/>
        <v>7304</v>
      </c>
      <c r="J146" s="14">
        <f t="shared" si="120"/>
        <v>498019003.68000007</v>
      </c>
      <c r="K146" s="16">
        <f t="shared" si="121"/>
        <v>4936.750000000001</v>
      </c>
      <c r="L146" s="14">
        <f t="shared" si="122"/>
        <v>336609435.43500006</v>
      </c>
      <c r="M146" s="16">
        <f t="shared" si="123"/>
        <v>6391.000000000001</v>
      </c>
      <c r="N146" s="14">
        <f t="shared" si="124"/>
        <v>435766628.22</v>
      </c>
      <c r="O146" s="16">
        <f t="shared" si="125"/>
        <v>2115.7500000000005</v>
      </c>
      <c r="P146" s="14">
        <f t="shared" si="126"/>
        <v>144261186.61500004</v>
      </c>
      <c r="Q146" s="16">
        <f t="shared" si="127"/>
        <v>2739.0000000000005</v>
      </c>
      <c r="R146" s="14">
        <f t="shared" si="128"/>
        <v>186757126.38000003</v>
      </c>
      <c r="T146">
        <v>750</v>
      </c>
      <c r="U146">
        <v>0.1</v>
      </c>
      <c r="V146">
        <v>0.17</v>
      </c>
      <c r="W146">
        <v>0.13</v>
      </c>
    </row>
    <row r="147" spans="1:23" ht="12.75">
      <c r="A147" s="17">
        <f t="shared" si="112"/>
        <v>5113831500</v>
      </c>
      <c r="B147" s="28">
        <f t="shared" si="111"/>
        <v>75000</v>
      </c>
      <c r="C147" s="29">
        <f t="shared" si="113"/>
        <v>7552.5</v>
      </c>
      <c r="D147" s="17">
        <f t="shared" si="114"/>
        <v>514962832.05</v>
      </c>
      <c r="E147" s="18">
        <f t="shared" si="115"/>
        <v>9780</v>
      </c>
      <c r="F147" s="17">
        <f t="shared" si="116"/>
        <v>666843627.6</v>
      </c>
      <c r="G147" s="19">
        <f t="shared" si="117"/>
        <v>6042</v>
      </c>
      <c r="H147" s="17">
        <f t="shared" si="118"/>
        <v>411970265.64000005</v>
      </c>
      <c r="I147" s="19">
        <f t="shared" si="119"/>
        <v>7824</v>
      </c>
      <c r="J147" s="17">
        <f t="shared" si="120"/>
        <v>533474902.08000004</v>
      </c>
      <c r="K147" s="19">
        <f t="shared" si="121"/>
        <v>5286.750000000001</v>
      </c>
      <c r="L147" s="17">
        <f t="shared" si="122"/>
        <v>360473982.43500006</v>
      </c>
      <c r="M147" s="19">
        <f t="shared" si="123"/>
        <v>6846.000000000001</v>
      </c>
      <c r="N147" s="17">
        <f t="shared" si="124"/>
        <v>466790539.32000005</v>
      </c>
      <c r="O147" s="19">
        <f t="shared" si="125"/>
        <v>2265.7500000000005</v>
      </c>
      <c r="P147" s="17">
        <f t="shared" si="126"/>
        <v>154488849.61500004</v>
      </c>
      <c r="Q147" s="19">
        <f t="shared" si="127"/>
        <v>2934.0000000000005</v>
      </c>
      <c r="R147" s="17">
        <f t="shared" si="128"/>
        <v>200053088.28000003</v>
      </c>
      <c r="T147">
        <v>750</v>
      </c>
      <c r="U147">
        <v>0.1</v>
      </c>
      <c r="V147">
        <v>0.17</v>
      </c>
      <c r="W147">
        <v>0.13</v>
      </c>
    </row>
    <row r="148" spans="1:23" ht="12.75">
      <c r="A148" s="14">
        <f t="shared" si="112"/>
        <v>5454753600</v>
      </c>
      <c r="B148" s="27">
        <f t="shared" si="111"/>
        <v>80000</v>
      </c>
      <c r="C148" s="27">
        <f t="shared" si="113"/>
        <v>8052.5</v>
      </c>
      <c r="D148" s="14">
        <f t="shared" si="114"/>
        <v>549055042.05</v>
      </c>
      <c r="E148" s="15">
        <f t="shared" si="115"/>
        <v>10430</v>
      </c>
      <c r="F148" s="14">
        <f t="shared" si="116"/>
        <v>711163500.6</v>
      </c>
      <c r="G148" s="16">
        <f t="shared" si="117"/>
        <v>6442</v>
      </c>
      <c r="H148" s="14">
        <f t="shared" si="118"/>
        <v>439244033.64</v>
      </c>
      <c r="I148" s="16">
        <f t="shared" si="119"/>
        <v>8344</v>
      </c>
      <c r="J148" s="14">
        <f t="shared" si="120"/>
        <v>568930800.48</v>
      </c>
      <c r="K148" s="16">
        <f t="shared" si="121"/>
        <v>5636.750000000001</v>
      </c>
      <c r="L148" s="14">
        <f t="shared" si="122"/>
        <v>384338529.435</v>
      </c>
      <c r="M148" s="16">
        <f t="shared" si="123"/>
        <v>7301.000000000001</v>
      </c>
      <c r="N148" s="14">
        <f t="shared" si="124"/>
        <v>497814450.4200001</v>
      </c>
      <c r="O148" s="16">
        <f t="shared" si="125"/>
        <v>2415.7500000000005</v>
      </c>
      <c r="P148" s="14">
        <f t="shared" si="126"/>
        <v>164716512.615</v>
      </c>
      <c r="Q148" s="16">
        <f t="shared" si="127"/>
        <v>3129.0000000000005</v>
      </c>
      <c r="R148" s="14">
        <f t="shared" si="128"/>
        <v>213349050.18000004</v>
      </c>
      <c r="T148">
        <v>750</v>
      </c>
      <c r="U148">
        <v>0.1</v>
      </c>
      <c r="V148">
        <v>0.17</v>
      </c>
      <c r="W148">
        <v>0.13</v>
      </c>
    </row>
    <row r="149" spans="1:23" ht="12.75">
      <c r="A149" s="17">
        <f t="shared" si="112"/>
        <v>5795675700</v>
      </c>
      <c r="B149" s="27">
        <f t="shared" si="111"/>
        <v>85000</v>
      </c>
      <c r="C149" s="29">
        <f t="shared" si="113"/>
        <v>8552.5</v>
      </c>
      <c r="D149" s="17">
        <f t="shared" si="114"/>
        <v>583147252.05</v>
      </c>
      <c r="E149" s="18">
        <f t="shared" si="115"/>
        <v>11080</v>
      </c>
      <c r="F149" s="17">
        <f t="shared" si="116"/>
        <v>755483373.6</v>
      </c>
      <c r="G149" s="19">
        <f t="shared" si="117"/>
        <v>6842</v>
      </c>
      <c r="H149" s="17">
        <f t="shared" si="118"/>
        <v>466517801.64</v>
      </c>
      <c r="I149" s="19">
        <f t="shared" si="119"/>
        <v>8864</v>
      </c>
      <c r="J149" s="17">
        <f t="shared" si="120"/>
        <v>604386698.88</v>
      </c>
      <c r="K149" s="19">
        <f t="shared" si="121"/>
        <v>5986.750000000001</v>
      </c>
      <c r="L149" s="17">
        <f t="shared" si="122"/>
        <v>408203076.435</v>
      </c>
      <c r="M149" s="19">
        <f t="shared" si="123"/>
        <v>7756.000000000001</v>
      </c>
      <c r="N149" s="17">
        <f t="shared" si="124"/>
        <v>528838361.52000004</v>
      </c>
      <c r="O149" s="19">
        <f t="shared" si="125"/>
        <v>2565.7500000000005</v>
      </c>
      <c r="P149" s="17">
        <f t="shared" si="126"/>
        <v>174944175.615</v>
      </c>
      <c r="Q149" s="19">
        <f t="shared" si="127"/>
        <v>3324.0000000000005</v>
      </c>
      <c r="R149" s="17">
        <f t="shared" si="128"/>
        <v>226645012.08000004</v>
      </c>
      <c r="T149">
        <v>750</v>
      </c>
      <c r="U149">
        <v>0.1</v>
      </c>
      <c r="V149">
        <v>0.17</v>
      </c>
      <c r="W149">
        <v>0.13</v>
      </c>
    </row>
    <row r="150" spans="1:23" ht="12.75">
      <c r="A150" s="14">
        <f t="shared" si="112"/>
        <v>6136597800</v>
      </c>
      <c r="B150" s="27">
        <f t="shared" si="111"/>
        <v>90000</v>
      </c>
      <c r="C150" s="27">
        <f t="shared" si="113"/>
        <v>9052.5</v>
      </c>
      <c r="D150" s="14">
        <f t="shared" si="114"/>
        <v>617239462.05</v>
      </c>
      <c r="E150" s="15">
        <f t="shared" si="115"/>
        <v>11730</v>
      </c>
      <c r="F150" s="14">
        <f t="shared" si="116"/>
        <v>799803246.6</v>
      </c>
      <c r="G150" s="16">
        <f t="shared" si="117"/>
        <v>7242</v>
      </c>
      <c r="H150" s="14">
        <f t="shared" si="118"/>
        <v>493791569.64</v>
      </c>
      <c r="I150" s="16">
        <f t="shared" si="119"/>
        <v>9384</v>
      </c>
      <c r="J150" s="14">
        <f t="shared" si="120"/>
        <v>639842597.2800001</v>
      </c>
      <c r="K150" s="16">
        <f t="shared" si="121"/>
        <v>6336.750000000001</v>
      </c>
      <c r="L150" s="14">
        <f t="shared" si="122"/>
        <v>432067623.435</v>
      </c>
      <c r="M150" s="16">
        <f t="shared" si="123"/>
        <v>8211</v>
      </c>
      <c r="N150" s="14">
        <f t="shared" si="124"/>
        <v>559862272.6200001</v>
      </c>
      <c r="O150" s="16">
        <f t="shared" si="125"/>
        <v>2715.7500000000005</v>
      </c>
      <c r="P150" s="14">
        <f t="shared" si="126"/>
        <v>185171838.615</v>
      </c>
      <c r="Q150" s="16">
        <f t="shared" si="127"/>
        <v>3519.0000000000005</v>
      </c>
      <c r="R150" s="14">
        <f t="shared" si="128"/>
        <v>239940973.98000005</v>
      </c>
      <c r="T150">
        <v>750</v>
      </c>
      <c r="U150">
        <v>0.1</v>
      </c>
      <c r="V150">
        <v>0.17</v>
      </c>
      <c r="W150">
        <v>0.13</v>
      </c>
    </row>
    <row r="151" spans="1:23" ht="12.75">
      <c r="A151" s="17">
        <f t="shared" si="112"/>
        <v>6477519900</v>
      </c>
      <c r="B151" s="27">
        <f t="shared" si="111"/>
        <v>95000</v>
      </c>
      <c r="C151" s="29">
        <f t="shared" si="113"/>
        <v>9552.5</v>
      </c>
      <c r="D151" s="17">
        <f t="shared" si="114"/>
        <v>651331672.05</v>
      </c>
      <c r="E151" s="18">
        <f t="shared" si="115"/>
        <v>12380</v>
      </c>
      <c r="F151" s="17">
        <f t="shared" si="116"/>
        <v>844123119.6</v>
      </c>
      <c r="G151" s="19">
        <f t="shared" si="117"/>
        <v>7642</v>
      </c>
      <c r="H151" s="17">
        <f t="shared" si="118"/>
        <v>521065337.64</v>
      </c>
      <c r="I151" s="19">
        <f t="shared" si="119"/>
        <v>9904</v>
      </c>
      <c r="J151" s="17">
        <f t="shared" si="120"/>
        <v>675298495.6800001</v>
      </c>
      <c r="K151" s="19">
        <f t="shared" si="121"/>
        <v>6686.750000000001</v>
      </c>
      <c r="L151" s="17">
        <f t="shared" si="122"/>
        <v>455932170.435</v>
      </c>
      <c r="M151" s="19">
        <f t="shared" si="123"/>
        <v>8666</v>
      </c>
      <c r="N151" s="17">
        <f t="shared" si="124"/>
        <v>590886183.72</v>
      </c>
      <c r="O151" s="19">
        <f t="shared" si="125"/>
        <v>2865.7500000000005</v>
      </c>
      <c r="P151" s="17">
        <f t="shared" si="126"/>
        <v>195399501.615</v>
      </c>
      <c r="Q151" s="19">
        <f t="shared" si="127"/>
        <v>3714.0000000000005</v>
      </c>
      <c r="R151" s="17">
        <f t="shared" si="128"/>
        <v>253236935.88000005</v>
      </c>
      <c r="T151">
        <v>750</v>
      </c>
      <c r="U151">
        <v>0.1</v>
      </c>
      <c r="V151">
        <v>0.17</v>
      </c>
      <c r="W151">
        <v>0.13</v>
      </c>
    </row>
    <row r="152" spans="1:23" ht="12.75">
      <c r="A152" s="14">
        <f t="shared" si="112"/>
        <v>6818442000</v>
      </c>
      <c r="B152" s="28">
        <f t="shared" si="111"/>
        <v>100000</v>
      </c>
      <c r="C152" s="27">
        <f t="shared" si="113"/>
        <v>10052.5</v>
      </c>
      <c r="D152" s="14">
        <f t="shared" si="114"/>
        <v>685423882.05</v>
      </c>
      <c r="E152" s="15">
        <f t="shared" si="115"/>
        <v>13030</v>
      </c>
      <c r="F152" s="14">
        <f t="shared" si="116"/>
        <v>888442992.6</v>
      </c>
      <c r="G152" s="16">
        <f t="shared" si="117"/>
        <v>8042</v>
      </c>
      <c r="H152" s="14">
        <f t="shared" si="118"/>
        <v>548339105.64</v>
      </c>
      <c r="I152" s="16">
        <f t="shared" si="119"/>
        <v>10424</v>
      </c>
      <c r="J152" s="14">
        <f t="shared" si="120"/>
        <v>710754394.08</v>
      </c>
      <c r="K152" s="16">
        <f t="shared" si="121"/>
        <v>7036.750000000001</v>
      </c>
      <c r="L152" s="14">
        <f t="shared" si="122"/>
        <v>479796717.435</v>
      </c>
      <c r="M152" s="16">
        <f t="shared" si="123"/>
        <v>9121</v>
      </c>
      <c r="N152" s="14">
        <f t="shared" si="124"/>
        <v>621910094.82</v>
      </c>
      <c r="O152" s="16">
        <f t="shared" si="125"/>
        <v>3015.7500000000005</v>
      </c>
      <c r="P152" s="14">
        <f t="shared" si="126"/>
        <v>205627164.615</v>
      </c>
      <c r="Q152" s="16">
        <f t="shared" si="127"/>
        <v>3909.0000000000005</v>
      </c>
      <c r="R152" s="14">
        <f t="shared" si="128"/>
        <v>266532897.78000006</v>
      </c>
      <c r="T152">
        <v>750</v>
      </c>
      <c r="U152">
        <v>0.1</v>
      </c>
      <c r="V152">
        <v>0.17</v>
      </c>
      <c r="W152">
        <v>0.13</v>
      </c>
    </row>
    <row r="153" spans="1:23" ht="12.75">
      <c r="A153" s="17">
        <f t="shared" si="112"/>
        <v>7159364100</v>
      </c>
      <c r="B153" s="27">
        <f t="shared" si="111"/>
        <v>105000</v>
      </c>
      <c r="C153" s="29">
        <f t="shared" si="113"/>
        <v>10552.5</v>
      </c>
      <c r="D153" s="17">
        <f t="shared" si="114"/>
        <v>719516092.05</v>
      </c>
      <c r="E153" s="18">
        <f t="shared" si="115"/>
        <v>13680</v>
      </c>
      <c r="F153" s="17">
        <f t="shared" si="116"/>
        <v>932762865.6</v>
      </c>
      <c r="G153" s="19">
        <f t="shared" si="117"/>
        <v>8442</v>
      </c>
      <c r="H153" s="17">
        <f t="shared" si="118"/>
        <v>575612873.64</v>
      </c>
      <c r="I153" s="19">
        <f t="shared" si="119"/>
        <v>10944</v>
      </c>
      <c r="J153" s="17">
        <f t="shared" si="120"/>
        <v>746210292.48</v>
      </c>
      <c r="K153" s="19">
        <f t="shared" si="121"/>
        <v>7386.750000000001</v>
      </c>
      <c r="L153" s="17">
        <f t="shared" si="122"/>
        <v>503661264.435</v>
      </c>
      <c r="M153" s="19">
        <f t="shared" si="123"/>
        <v>9576.000000000002</v>
      </c>
      <c r="N153" s="17">
        <f t="shared" si="124"/>
        <v>652934005.9200001</v>
      </c>
      <c r="O153" s="19">
        <f t="shared" si="125"/>
        <v>3165.7500000000005</v>
      </c>
      <c r="P153" s="17">
        <f t="shared" si="126"/>
        <v>215854827.615</v>
      </c>
      <c r="Q153" s="19">
        <f t="shared" si="127"/>
        <v>4104.000000000001</v>
      </c>
      <c r="R153" s="17">
        <f t="shared" si="128"/>
        <v>279828859.68000007</v>
      </c>
      <c r="T153">
        <v>750</v>
      </c>
      <c r="U153">
        <v>0.1</v>
      </c>
      <c r="V153">
        <v>0.17</v>
      </c>
      <c r="W153">
        <v>0.13</v>
      </c>
    </row>
    <row r="154" spans="1:23" ht="12.75">
      <c r="A154" s="14">
        <f t="shared" si="112"/>
        <v>7500286200</v>
      </c>
      <c r="B154" s="27">
        <f t="shared" si="111"/>
        <v>110000</v>
      </c>
      <c r="C154" s="27">
        <f t="shared" si="113"/>
        <v>11052.5</v>
      </c>
      <c r="D154" s="14">
        <f t="shared" si="114"/>
        <v>753608302.05</v>
      </c>
      <c r="E154" s="15">
        <f t="shared" si="115"/>
        <v>14330</v>
      </c>
      <c r="F154" s="14">
        <f t="shared" si="116"/>
        <v>977082738.6</v>
      </c>
      <c r="G154" s="16">
        <f t="shared" si="117"/>
        <v>8842</v>
      </c>
      <c r="H154" s="14">
        <f t="shared" si="118"/>
        <v>602886641.64</v>
      </c>
      <c r="I154" s="16">
        <f t="shared" si="119"/>
        <v>11464</v>
      </c>
      <c r="J154" s="14">
        <f t="shared" si="120"/>
        <v>781666190.8800001</v>
      </c>
      <c r="K154" s="16">
        <f t="shared" si="121"/>
        <v>7736.750000000001</v>
      </c>
      <c r="L154" s="14">
        <f t="shared" si="122"/>
        <v>527525811.435</v>
      </c>
      <c r="M154" s="16">
        <f t="shared" si="123"/>
        <v>10031.000000000002</v>
      </c>
      <c r="N154" s="14">
        <f t="shared" si="124"/>
        <v>683957917.0200001</v>
      </c>
      <c r="O154" s="16">
        <f t="shared" si="125"/>
        <v>3315.7500000000005</v>
      </c>
      <c r="P154" s="14">
        <f t="shared" si="126"/>
        <v>226082490.615</v>
      </c>
      <c r="Q154" s="16">
        <f t="shared" si="127"/>
        <v>4299.000000000001</v>
      </c>
      <c r="R154" s="14">
        <f t="shared" si="128"/>
        <v>293124821.58000004</v>
      </c>
      <c r="T154">
        <v>750</v>
      </c>
      <c r="U154">
        <v>0.1</v>
      </c>
      <c r="V154">
        <v>0.17</v>
      </c>
      <c r="W154">
        <v>0.13</v>
      </c>
    </row>
    <row r="155" spans="1:23" ht="12.75">
      <c r="A155" s="17">
        <f t="shared" si="112"/>
        <v>7534378410</v>
      </c>
      <c r="B155" s="27">
        <f aca="true" t="shared" si="129" ref="B155:B164">B154+500</f>
        <v>110500</v>
      </c>
      <c r="C155" s="29">
        <f t="shared" si="113"/>
        <v>11102.5</v>
      </c>
      <c r="D155" s="17">
        <f t="shared" si="114"/>
        <v>757017523.05</v>
      </c>
      <c r="E155" s="18">
        <f t="shared" si="115"/>
        <v>14395</v>
      </c>
      <c r="F155" s="17">
        <f t="shared" si="116"/>
        <v>981514725.9</v>
      </c>
      <c r="G155" s="19">
        <f t="shared" si="117"/>
        <v>8882</v>
      </c>
      <c r="H155" s="17">
        <f t="shared" si="118"/>
        <v>605614018.4399999</v>
      </c>
      <c r="I155" s="19">
        <f t="shared" si="119"/>
        <v>11516</v>
      </c>
      <c r="J155" s="17">
        <f t="shared" si="120"/>
        <v>785211780.72</v>
      </c>
      <c r="K155" s="19">
        <f t="shared" si="121"/>
        <v>7771.750000000001</v>
      </c>
      <c r="L155" s="17">
        <f t="shared" si="122"/>
        <v>529912266.135</v>
      </c>
      <c r="M155" s="19">
        <f t="shared" si="123"/>
        <v>10076.500000000002</v>
      </c>
      <c r="N155" s="17">
        <f t="shared" si="124"/>
        <v>687060308.13</v>
      </c>
      <c r="O155" s="19">
        <f t="shared" si="125"/>
        <v>3330.7500000000005</v>
      </c>
      <c r="P155" s="17">
        <f t="shared" si="126"/>
        <v>227105256.91500002</v>
      </c>
      <c r="Q155" s="19">
        <f t="shared" si="127"/>
        <v>4318.500000000001</v>
      </c>
      <c r="R155" s="17">
        <f t="shared" si="128"/>
        <v>294454417.77000004</v>
      </c>
      <c r="T155">
        <v>750</v>
      </c>
      <c r="U155">
        <v>0.1</v>
      </c>
      <c r="V155">
        <v>0.17</v>
      </c>
      <c r="W155">
        <v>0.13</v>
      </c>
    </row>
    <row r="156" spans="1:23" ht="12.75">
      <c r="A156" s="14">
        <f t="shared" si="112"/>
        <v>7568470620</v>
      </c>
      <c r="B156" s="27">
        <f t="shared" si="129"/>
        <v>111000</v>
      </c>
      <c r="C156" s="27">
        <f t="shared" si="113"/>
        <v>11152.5</v>
      </c>
      <c r="D156" s="14">
        <f t="shared" si="114"/>
        <v>760426744.05</v>
      </c>
      <c r="E156" s="15">
        <f t="shared" si="115"/>
        <v>14460</v>
      </c>
      <c r="F156" s="14">
        <f t="shared" si="116"/>
        <v>985946713.1999999</v>
      </c>
      <c r="G156" s="16">
        <f t="shared" si="117"/>
        <v>8922</v>
      </c>
      <c r="H156" s="14">
        <f t="shared" si="118"/>
        <v>608341395.24</v>
      </c>
      <c r="I156" s="16">
        <f t="shared" si="119"/>
        <v>11568</v>
      </c>
      <c r="J156" s="14">
        <f t="shared" si="120"/>
        <v>788757370.56</v>
      </c>
      <c r="K156" s="16">
        <f t="shared" si="121"/>
        <v>7806.750000000001</v>
      </c>
      <c r="L156" s="14">
        <f t="shared" si="122"/>
        <v>532298720.83500004</v>
      </c>
      <c r="M156" s="16">
        <f t="shared" si="123"/>
        <v>10122.000000000002</v>
      </c>
      <c r="N156" s="14">
        <f t="shared" si="124"/>
        <v>690162699.24</v>
      </c>
      <c r="O156" s="16">
        <f t="shared" si="125"/>
        <v>3345.7500000000005</v>
      </c>
      <c r="P156" s="14">
        <f t="shared" si="126"/>
        <v>228128023.21500003</v>
      </c>
      <c r="Q156" s="16">
        <f t="shared" si="127"/>
        <v>4338.000000000001</v>
      </c>
      <c r="R156" s="14">
        <f t="shared" si="128"/>
        <v>295784013.96000004</v>
      </c>
      <c r="T156">
        <v>750</v>
      </c>
      <c r="U156">
        <v>0.1</v>
      </c>
      <c r="V156">
        <v>0.17</v>
      </c>
      <c r="W156">
        <v>0.13</v>
      </c>
    </row>
    <row r="157" spans="1:23" ht="12.75">
      <c r="A157" s="17">
        <f t="shared" si="112"/>
        <v>7602562830</v>
      </c>
      <c r="B157" s="27">
        <f t="shared" si="129"/>
        <v>111500</v>
      </c>
      <c r="C157" s="29">
        <f t="shared" si="113"/>
        <v>11202.5</v>
      </c>
      <c r="D157" s="17">
        <f t="shared" si="114"/>
        <v>763835965.05</v>
      </c>
      <c r="E157" s="18">
        <f t="shared" si="115"/>
        <v>14525</v>
      </c>
      <c r="F157" s="17">
        <f t="shared" si="116"/>
        <v>990378700.5</v>
      </c>
      <c r="G157" s="19">
        <f t="shared" si="117"/>
        <v>8962</v>
      </c>
      <c r="H157" s="17">
        <f t="shared" si="118"/>
        <v>611068772.04</v>
      </c>
      <c r="I157" s="19">
        <f t="shared" si="119"/>
        <v>11620</v>
      </c>
      <c r="J157" s="17">
        <f t="shared" si="120"/>
        <v>792302960.4000001</v>
      </c>
      <c r="K157" s="19">
        <f t="shared" si="121"/>
        <v>7841.750000000001</v>
      </c>
      <c r="L157" s="17">
        <f t="shared" si="122"/>
        <v>534685175.535</v>
      </c>
      <c r="M157" s="19">
        <f t="shared" si="123"/>
        <v>10167.500000000002</v>
      </c>
      <c r="N157" s="17">
        <f t="shared" si="124"/>
        <v>693265090.35</v>
      </c>
      <c r="O157" s="19">
        <f t="shared" si="125"/>
        <v>3360.7500000000005</v>
      </c>
      <c r="P157" s="17">
        <f t="shared" si="126"/>
        <v>229150789.51500002</v>
      </c>
      <c r="Q157" s="19">
        <f t="shared" si="127"/>
        <v>4357.500000000001</v>
      </c>
      <c r="R157" s="17">
        <f t="shared" si="128"/>
        <v>297113610.15000004</v>
      </c>
      <c r="T157">
        <v>750</v>
      </c>
      <c r="U157">
        <v>0.1</v>
      </c>
      <c r="V157">
        <v>0.17</v>
      </c>
      <c r="W157">
        <v>0.13</v>
      </c>
    </row>
    <row r="158" spans="1:23" ht="12.75">
      <c r="A158" s="14">
        <f t="shared" si="112"/>
        <v>7636655040</v>
      </c>
      <c r="B158" s="27">
        <f t="shared" si="129"/>
        <v>112000</v>
      </c>
      <c r="C158" s="27">
        <f t="shared" si="113"/>
        <v>11252.5</v>
      </c>
      <c r="D158" s="14">
        <f t="shared" si="114"/>
        <v>767245186.05</v>
      </c>
      <c r="E158" s="15">
        <f t="shared" si="115"/>
        <v>14590</v>
      </c>
      <c r="F158" s="14">
        <f t="shared" si="116"/>
        <v>994810687.8</v>
      </c>
      <c r="G158" s="16">
        <f t="shared" si="117"/>
        <v>9002</v>
      </c>
      <c r="H158" s="14">
        <f t="shared" si="118"/>
        <v>613796148.84</v>
      </c>
      <c r="I158" s="16">
        <f t="shared" si="119"/>
        <v>11672</v>
      </c>
      <c r="J158" s="14">
        <f t="shared" si="120"/>
        <v>795848550.24</v>
      </c>
      <c r="K158" s="16">
        <f t="shared" si="121"/>
        <v>7876.750000000001</v>
      </c>
      <c r="L158" s="14">
        <f t="shared" si="122"/>
        <v>537071630.235</v>
      </c>
      <c r="M158" s="16">
        <f t="shared" si="123"/>
        <v>10213.000000000002</v>
      </c>
      <c r="N158" s="14">
        <f t="shared" si="124"/>
        <v>696367481.46</v>
      </c>
      <c r="O158" s="16">
        <f t="shared" si="125"/>
        <v>3375.7500000000005</v>
      </c>
      <c r="P158" s="14">
        <f t="shared" si="126"/>
        <v>230173555.81500003</v>
      </c>
      <c r="Q158" s="16">
        <f t="shared" si="127"/>
        <v>4377.000000000001</v>
      </c>
      <c r="R158" s="14">
        <f t="shared" si="128"/>
        <v>298443206.34000003</v>
      </c>
      <c r="T158">
        <v>750</v>
      </c>
      <c r="U158">
        <v>0.1</v>
      </c>
      <c r="V158">
        <v>0.17</v>
      </c>
      <c r="W158">
        <v>0.13</v>
      </c>
    </row>
    <row r="159" spans="1:23" ht="12.75">
      <c r="A159" s="17">
        <f t="shared" si="112"/>
        <v>7670747250</v>
      </c>
      <c r="B159" s="27">
        <f t="shared" si="129"/>
        <v>112500</v>
      </c>
      <c r="C159" s="29">
        <f t="shared" si="113"/>
        <v>11302.5</v>
      </c>
      <c r="D159" s="17">
        <f t="shared" si="114"/>
        <v>770654407.05</v>
      </c>
      <c r="E159" s="18">
        <f t="shared" si="115"/>
        <v>14655</v>
      </c>
      <c r="F159" s="17">
        <f t="shared" si="116"/>
        <v>999242675.1</v>
      </c>
      <c r="G159" s="19">
        <f t="shared" si="117"/>
        <v>9042</v>
      </c>
      <c r="H159" s="17">
        <f t="shared" si="118"/>
        <v>616523525.64</v>
      </c>
      <c r="I159" s="19">
        <f t="shared" si="119"/>
        <v>11724</v>
      </c>
      <c r="J159" s="17">
        <f t="shared" si="120"/>
        <v>799394140.08</v>
      </c>
      <c r="K159" s="19">
        <f t="shared" si="121"/>
        <v>7911.750000000001</v>
      </c>
      <c r="L159" s="17">
        <f t="shared" si="122"/>
        <v>539458084.9350001</v>
      </c>
      <c r="M159" s="19">
        <f t="shared" si="123"/>
        <v>10258.500000000002</v>
      </c>
      <c r="N159" s="17">
        <f t="shared" si="124"/>
        <v>699469872.57</v>
      </c>
      <c r="O159" s="19">
        <f t="shared" si="125"/>
        <v>3390.7500000000005</v>
      </c>
      <c r="P159" s="17">
        <f t="shared" si="126"/>
        <v>231196322.115</v>
      </c>
      <c r="Q159" s="19">
        <f t="shared" si="127"/>
        <v>4396.500000000001</v>
      </c>
      <c r="R159" s="17">
        <f t="shared" si="128"/>
        <v>299772802.53000003</v>
      </c>
      <c r="T159">
        <v>750</v>
      </c>
      <c r="U159">
        <v>0.1</v>
      </c>
      <c r="V159">
        <v>0.17</v>
      </c>
      <c r="W159">
        <v>0.13</v>
      </c>
    </row>
    <row r="160" spans="1:23" ht="12.75">
      <c r="A160" s="14">
        <f t="shared" si="112"/>
        <v>7704839460</v>
      </c>
      <c r="B160" s="27">
        <f t="shared" si="129"/>
        <v>113000</v>
      </c>
      <c r="C160" s="27">
        <f t="shared" si="113"/>
        <v>11352.5</v>
      </c>
      <c r="D160" s="14">
        <f t="shared" si="114"/>
        <v>774063628.05</v>
      </c>
      <c r="E160" s="15">
        <f t="shared" si="115"/>
        <v>14720</v>
      </c>
      <c r="F160" s="14">
        <f t="shared" si="116"/>
        <v>1003674662.4</v>
      </c>
      <c r="G160" s="16">
        <f t="shared" si="117"/>
        <v>9082</v>
      </c>
      <c r="H160" s="14">
        <f t="shared" si="118"/>
        <v>619250902.4399999</v>
      </c>
      <c r="I160" s="16">
        <f t="shared" si="119"/>
        <v>11776</v>
      </c>
      <c r="J160" s="14">
        <f t="shared" si="120"/>
        <v>802939729.9200001</v>
      </c>
      <c r="K160" s="16">
        <f t="shared" si="121"/>
        <v>7946.750000000001</v>
      </c>
      <c r="L160" s="14">
        <f t="shared" si="122"/>
        <v>541844539.635</v>
      </c>
      <c r="M160" s="16">
        <f t="shared" si="123"/>
        <v>10304.000000000002</v>
      </c>
      <c r="N160" s="14">
        <f t="shared" si="124"/>
        <v>702572263.6800001</v>
      </c>
      <c r="O160" s="16">
        <f t="shared" si="125"/>
        <v>3405.7500000000005</v>
      </c>
      <c r="P160" s="14">
        <f t="shared" si="126"/>
        <v>232219088.41500002</v>
      </c>
      <c r="Q160" s="16">
        <f t="shared" si="127"/>
        <v>4416.000000000001</v>
      </c>
      <c r="R160" s="14">
        <f t="shared" si="128"/>
        <v>301102398.72</v>
      </c>
      <c r="T160">
        <v>750</v>
      </c>
      <c r="U160">
        <v>0.1</v>
      </c>
      <c r="V160">
        <v>0.17</v>
      </c>
      <c r="W160">
        <v>0.13</v>
      </c>
    </row>
    <row r="161" spans="1:23" ht="12.75">
      <c r="A161" s="17">
        <f t="shared" si="112"/>
        <v>7738931670</v>
      </c>
      <c r="B161" s="27">
        <f t="shared" si="129"/>
        <v>113500</v>
      </c>
      <c r="C161" s="29">
        <f t="shared" si="113"/>
        <v>11402.5</v>
      </c>
      <c r="D161" s="17">
        <f t="shared" si="114"/>
        <v>777472849.05</v>
      </c>
      <c r="E161" s="18">
        <f t="shared" si="115"/>
        <v>14785</v>
      </c>
      <c r="F161" s="17">
        <f t="shared" si="116"/>
        <v>1008106649.6999999</v>
      </c>
      <c r="G161" s="19">
        <f t="shared" si="117"/>
        <v>9122</v>
      </c>
      <c r="H161" s="17">
        <f t="shared" si="118"/>
        <v>621978279.24</v>
      </c>
      <c r="I161" s="19">
        <f t="shared" si="119"/>
        <v>11828</v>
      </c>
      <c r="J161" s="17">
        <f t="shared" si="120"/>
        <v>806485319.76</v>
      </c>
      <c r="K161" s="19">
        <f t="shared" si="121"/>
        <v>7981.750000000001</v>
      </c>
      <c r="L161" s="17">
        <f t="shared" si="122"/>
        <v>544230994.335</v>
      </c>
      <c r="M161" s="19">
        <f t="shared" si="123"/>
        <v>10349.500000000002</v>
      </c>
      <c r="N161" s="17">
        <f t="shared" si="124"/>
        <v>705674654.79</v>
      </c>
      <c r="O161" s="19">
        <f t="shared" si="125"/>
        <v>3420.7500000000005</v>
      </c>
      <c r="P161" s="17">
        <f t="shared" si="126"/>
        <v>233241854.71500003</v>
      </c>
      <c r="Q161" s="19">
        <f t="shared" si="127"/>
        <v>4435.500000000001</v>
      </c>
      <c r="R161" s="17">
        <f t="shared" si="128"/>
        <v>302431994.91</v>
      </c>
      <c r="T161">
        <v>750</v>
      </c>
      <c r="U161">
        <v>0.1</v>
      </c>
      <c r="V161">
        <v>0.17</v>
      </c>
      <c r="W161">
        <v>0.13</v>
      </c>
    </row>
    <row r="162" spans="1:23" ht="12.75">
      <c r="A162" s="14">
        <f t="shared" si="112"/>
        <v>7773023880</v>
      </c>
      <c r="B162" s="27">
        <f t="shared" si="129"/>
        <v>114000</v>
      </c>
      <c r="C162" s="27">
        <f t="shared" si="113"/>
        <v>11452.5</v>
      </c>
      <c r="D162" s="14">
        <f t="shared" si="114"/>
        <v>780882070.05</v>
      </c>
      <c r="E162" s="15">
        <f t="shared" si="115"/>
        <v>14850</v>
      </c>
      <c r="F162" s="14">
        <f t="shared" si="116"/>
        <v>1012538637</v>
      </c>
      <c r="G162" s="16">
        <f t="shared" si="117"/>
        <v>9162</v>
      </c>
      <c r="H162" s="14">
        <f t="shared" si="118"/>
        <v>624705656.04</v>
      </c>
      <c r="I162" s="16">
        <f t="shared" si="119"/>
        <v>11880</v>
      </c>
      <c r="J162" s="14">
        <f t="shared" si="120"/>
        <v>810030909.6</v>
      </c>
      <c r="K162" s="16">
        <f t="shared" si="121"/>
        <v>8016.750000000001</v>
      </c>
      <c r="L162" s="14">
        <f t="shared" si="122"/>
        <v>546617449.035</v>
      </c>
      <c r="M162" s="16">
        <f t="shared" si="123"/>
        <v>10395.000000000002</v>
      </c>
      <c r="N162" s="14">
        <f t="shared" si="124"/>
        <v>708777045.9000001</v>
      </c>
      <c r="O162" s="16">
        <f t="shared" si="125"/>
        <v>3435.7500000000005</v>
      </c>
      <c r="P162" s="14">
        <f t="shared" si="126"/>
        <v>234264621.01500002</v>
      </c>
      <c r="Q162" s="16">
        <f t="shared" si="127"/>
        <v>4455.000000000001</v>
      </c>
      <c r="R162" s="14">
        <f t="shared" si="128"/>
        <v>303761591.1</v>
      </c>
      <c r="T162">
        <v>750</v>
      </c>
      <c r="U162">
        <v>0.1</v>
      </c>
      <c r="V162">
        <v>0.17</v>
      </c>
      <c r="W162">
        <v>0.13</v>
      </c>
    </row>
    <row r="163" spans="1:23" ht="12.75">
      <c r="A163" s="17">
        <f t="shared" si="112"/>
        <v>7807116090</v>
      </c>
      <c r="B163" s="27">
        <f t="shared" si="129"/>
        <v>114500</v>
      </c>
      <c r="C163" s="29">
        <f t="shared" si="113"/>
        <v>11502.5</v>
      </c>
      <c r="D163" s="17">
        <f t="shared" si="114"/>
        <v>784291291.05</v>
      </c>
      <c r="E163" s="18">
        <f t="shared" si="115"/>
        <v>14915</v>
      </c>
      <c r="F163" s="17">
        <f t="shared" si="116"/>
        <v>1016970624.3</v>
      </c>
      <c r="G163" s="19">
        <f t="shared" si="117"/>
        <v>9202</v>
      </c>
      <c r="H163" s="17">
        <f t="shared" si="118"/>
        <v>627433032.84</v>
      </c>
      <c r="I163" s="19">
        <f t="shared" si="119"/>
        <v>11932</v>
      </c>
      <c r="J163" s="17">
        <f t="shared" si="120"/>
        <v>813576499.44</v>
      </c>
      <c r="K163" s="19">
        <f t="shared" si="121"/>
        <v>8051.750000000001</v>
      </c>
      <c r="L163" s="17">
        <f t="shared" si="122"/>
        <v>549003903.735</v>
      </c>
      <c r="M163" s="19">
        <f t="shared" si="123"/>
        <v>10440.500000000002</v>
      </c>
      <c r="N163" s="17">
        <f t="shared" si="124"/>
        <v>711879437.01</v>
      </c>
      <c r="O163" s="19">
        <f t="shared" si="125"/>
        <v>3450.7500000000005</v>
      </c>
      <c r="P163" s="17">
        <f t="shared" si="126"/>
        <v>235287387.31500003</v>
      </c>
      <c r="Q163" s="19">
        <f t="shared" si="127"/>
        <v>4474.500000000001</v>
      </c>
      <c r="R163" s="17">
        <f t="shared" si="128"/>
        <v>305091187.29</v>
      </c>
      <c r="T163">
        <v>750</v>
      </c>
      <c r="U163">
        <v>0.1</v>
      </c>
      <c r="V163">
        <v>0.17</v>
      </c>
      <c r="W163">
        <v>0.13</v>
      </c>
    </row>
    <row r="164" spans="1:23" ht="12.75">
      <c r="A164" s="14">
        <f t="shared" si="112"/>
        <v>7841208300</v>
      </c>
      <c r="B164" s="28">
        <f t="shared" si="129"/>
        <v>115000</v>
      </c>
      <c r="C164" s="27">
        <f t="shared" si="113"/>
        <v>11552.5</v>
      </c>
      <c r="D164" s="14">
        <f t="shared" si="114"/>
        <v>787700512.05</v>
      </c>
      <c r="E164" s="15">
        <f t="shared" si="115"/>
        <v>14980</v>
      </c>
      <c r="F164" s="14">
        <f t="shared" si="116"/>
        <v>1021402611.6</v>
      </c>
      <c r="G164" s="16">
        <f t="shared" si="117"/>
        <v>9242</v>
      </c>
      <c r="H164" s="14">
        <f t="shared" si="118"/>
        <v>630160409.64</v>
      </c>
      <c r="I164" s="16">
        <f t="shared" si="119"/>
        <v>11984</v>
      </c>
      <c r="J164" s="14">
        <f t="shared" si="120"/>
        <v>817122089.2800001</v>
      </c>
      <c r="K164" s="16">
        <f t="shared" si="121"/>
        <v>8086.750000000001</v>
      </c>
      <c r="L164" s="14">
        <f t="shared" si="122"/>
        <v>551390358.4350001</v>
      </c>
      <c r="M164" s="16">
        <f t="shared" si="123"/>
        <v>10486.000000000002</v>
      </c>
      <c r="N164" s="14">
        <f t="shared" si="124"/>
        <v>714981828.1200001</v>
      </c>
      <c r="O164" s="16">
        <f t="shared" si="125"/>
        <v>3465.7500000000005</v>
      </c>
      <c r="P164" s="14">
        <f t="shared" si="126"/>
        <v>236310153.615</v>
      </c>
      <c r="Q164" s="16">
        <f t="shared" si="127"/>
        <v>4494.000000000001</v>
      </c>
      <c r="R164" s="14">
        <f t="shared" si="128"/>
        <v>306420783.4800001</v>
      </c>
      <c r="T164">
        <v>750</v>
      </c>
      <c r="U164">
        <v>0.1</v>
      </c>
      <c r="V164">
        <v>0.17</v>
      </c>
      <c r="W164">
        <v>0.13</v>
      </c>
    </row>
    <row r="165" spans="1:23" ht="12.75">
      <c r="A165" s="17">
        <f t="shared" si="112"/>
        <v>7909392720</v>
      </c>
      <c r="B165" s="27">
        <f aca="true" t="shared" si="130" ref="B165:B175">B164+1000</f>
        <v>116000</v>
      </c>
      <c r="C165" s="29">
        <f t="shared" si="113"/>
        <v>11652.5</v>
      </c>
      <c r="D165" s="17">
        <f t="shared" si="114"/>
        <v>794518954.05</v>
      </c>
      <c r="E165" s="18">
        <f t="shared" si="115"/>
        <v>15110</v>
      </c>
      <c r="F165" s="17">
        <f t="shared" si="116"/>
        <v>1030266586.1999999</v>
      </c>
      <c r="G165" s="19">
        <f t="shared" si="117"/>
        <v>9322</v>
      </c>
      <c r="H165" s="17">
        <f t="shared" si="118"/>
        <v>635615163.24</v>
      </c>
      <c r="I165" s="19">
        <f t="shared" si="119"/>
        <v>12088</v>
      </c>
      <c r="J165" s="17">
        <f t="shared" si="120"/>
        <v>824213268.96</v>
      </c>
      <c r="K165" s="19">
        <f t="shared" si="121"/>
        <v>8156.750000000001</v>
      </c>
      <c r="L165" s="17">
        <f t="shared" si="122"/>
        <v>556163267.835</v>
      </c>
      <c r="M165" s="19">
        <f t="shared" si="123"/>
        <v>10577.000000000002</v>
      </c>
      <c r="N165" s="17">
        <f t="shared" si="124"/>
        <v>721186610.34</v>
      </c>
      <c r="O165" s="19">
        <f t="shared" si="125"/>
        <v>3495.7500000000005</v>
      </c>
      <c r="P165" s="17">
        <f t="shared" si="126"/>
        <v>238355686.21500003</v>
      </c>
      <c r="Q165" s="19">
        <f t="shared" si="127"/>
        <v>4533.000000000001</v>
      </c>
      <c r="R165" s="17">
        <f t="shared" si="128"/>
        <v>309079975.86</v>
      </c>
      <c r="T165">
        <v>750</v>
      </c>
      <c r="U165">
        <v>0.1</v>
      </c>
      <c r="V165">
        <v>0.17</v>
      </c>
      <c r="W165">
        <v>0.13</v>
      </c>
    </row>
    <row r="166" spans="1:23" ht="12.75">
      <c r="A166" s="14">
        <f t="shared" si="112"/>
        <v>7977577140</v>
      </c>
      <c r="B166" s="27">
        <f t="shared" si="130"/>
        <v>117000</v>
      </c>
      <c r="C166" s="27">
        <f t="shared" si="113"/>
        <v>11752.5</v>
      </c>
      <c r="D166" s="14">
        <f t="shared" si="114"/>
        <v>801337396.05</v>
      </c>
      <c r="E166" s="15">
        <f t="shared" si="115"/>
        <v>15240</v>
      </c>
      <c r="F166" s="14">
        <f t="shared" si="116"/>
        <v>1039130560.8</v>
      </c>
      <c r="G166" s="16">
        <f t="shared" si="117"/>
        <v>9402</v>
      </c>
      <c r="H166" s="14">
        <f t="shared" si="118"/>
        <v>641069916.84</v>
      </c>
      <c r="I166" s="16">
        <f t="shared" si="119"/>
        <v>12192</v>
      </c>
      <c r="J166" s="14">
        <f t="shared" si="120"/>
        <v>831304448.64</v>
      </c>
      <c r="K166" s="16">
        <f t="shared" si="121"/>
        <v>8226.75</v>
      </c>
      <c r="L166" s="14">
        <f t="shared" si="122"/>
        <v>560936177.235</v>
      </c>
      <c r="M166" s="16">
        <f t="shared" si="123"/>
        <v>10668.000000000002</v>
      </c>
      <c r="N166" s="14">
        <f t="shared" si="124"/>
        <v>727391392.5600001</v>
      </c>
      <c r="O166" s="16">
        <f t="shared" si="125"/>
        <v>3525.7500000000005</v>
      </c>
      <c r="P166" s="14">
        <f t="shared" si="126"/>
        <v>240401218.81500003</v>
      </c>
      <c r="Q166" s="16">
        <f t="shared" si="127"/>
        <v>4572.000000000001</v>
      </c>
      <c r="R166" s="14">
        <f t="shared" si="128"/>
        <v>311739168.24</v>
      </c>
      <c r="T166">
        <v>750</v>
      </c>
      <c r="U166">
        <v>0.1</v>
      </c>
      <c r="V166">
        <v>0.17</v>
      </c>
      <c r="W166">
        <v>0.13</v>
      </c>
    </row>
    <row r="167" spans="1:23" ht="12.75">
      <c r="A167" s="17">
        <f t="shared" si="112"/>
        <v>8045761560</v>
      </c>
      <c r="B167" s="27">
        <f t="shared" si="130"/>
        <v>118000</v>
      </c>
      <c r="C167" s="29">
        <f t="shared" si="113"/>
        <v>11852.5</v>
      </c>
      <c r="D167" s="17">
        <f t="shared" si="114"/>
        <v>808155838.05</v>
      </c>
      <c r="E167" s="18">
        <f t="shared" si="115"/>
        <v>15370</v>
      </c>
      <c r="F167" s="17">
        <f t="shared" si="116"/>
        <v>1047994535.4</v>
      </c>
      <c r="G167" s="19">
        <f t="shared" si="117"/>
        <v>9482</v>
      </c>
      <c r="H167" s="17">
        <f t="shared" si="118"/>
        <v>646524670.44</v>
      </c>
      <c r="I167" s="19">
        <f t="shared" si="119"/>
        <v>12296</v>
      </c>
      <c r="J167" s="17">
        <f t="shared" si="120"/>
        <v>838395628.32</v>
      </c>
      <c r="K167" s="19">
        <f t="shared" si="121"/>
        <v>8296.75</v>
      </c>
      <c r="L167" s="17">
        <f t="shared" si="122"/>
        <v>565709086.635</v>
      </c>
      <c r="M167" s="19">
        <f t="shared" si="123"/>
        <v>10759.000000000002</v>
      </c>
      <c r="N167" s="17">
        <f t="shared" si="124"/>
        <v>733596174.7800001</v>
      </c>
      <c r="O167" s="19">
        <f t="shared" si="125"/>
        <v>3555.7500000000005</v>
      </c>
      <c r="P167" s="17">
        <f t="shared" si="126"/>
        <v>242446751.41500002</v>
      </c>
      <c r="Q167" s="19">
        <f t="shared" si="127"/>
        <v>4611.000000000001</v>
      </c>
      <c r="R167" s="17">
        <f t="shared" si="128"/>
        <v>314398360.62000006</v>
      </c>
      <c r="T167">
        <v>750</v>
      </c>
      <c r="U167">
        <v>0.1</v>
      </c>
      <c r="V167">
        <v>0.17</v>
      </c>
      <c r="W167">
        <v>0.13</v>
      </c>
    </row>
    <row r="168" spans="1:23" ht="12.75">
      <c r="A168" s="14">
        <f t="shared" si="112"/>
        <v>8113945980</v>
      </c>
      <c r="B168" s="27">
        <f t="shared" si="130"/>
        <v>119000</v>
      </c>
      <c r="C168" s="27">
        <f t="shared" si="113"/>
        <v>11952.5</v>
      </c>
      <c r="D168" s="14">
        <f t="shared" si="114"/>
        <v>814974280.05</v>
      </c>
      <c r="E168" s="15">
        <f t="shared" si="115"/>
        <v>15500</v>
      </c>
      <c r="F168" s="14">
        <f t="shared" si="116"/>
        <v>1056858510</v>
      </c>
      <c r="G168" s="16">
        <f t="shared" si="117"/>
        <v>9562</v>
      </c>
      <c r="H168" s="14">
        <f t="shared" si="118"/>
        <v>651979424.04</v>
      </c>
      <c r="I168" s="16">
        <f t="shared" si="119"/>
        <v>12400</v>
      </c>
      <c r="J168" s="14">
        <f t="shared" si="120"/>
        <v>845486808</v>
      </c>
      <c r="K168" s="16">
        <f t="shared" si="121"/>
        <v>8366.75</v>
      </c>
      <c r="L168" s="14">
        <f t="shared" si="122"/>
        <v>570481996.035</v>
      </c>
      <c r="M168" s="16">
        <f t="shared" si="123"/>
        <v>10850.000000000002</v>
      </c>
      <c r="N168" s="14">
        <f t="shared" si="124"/>
        <v>739800957.0000001</v>
      </c>
      <c r="O168" s="16">
        <f t="shared" si="125"/>
        <v>3585.7500000000005</v>
      </c>
      <c r="P168" s="14">
        <f t="shared" si="126"/>
        <v>244492284.01500002</v>
      </c>
      <c r="Q168" s="16">
        <f t="shared" si="127"/>
        <v>4650.000000000001</v>
      </c>
      <c r="R168" s="14">
        <f t="shared" si="128"/>
        <v>317057553.00000006</v>
      </c>
      <c r="T168">
        <v>750</v>
      </c>
      <c r="U168">
        <v>0.1</v>
      </c>
      <c r="V168">
        <v>0.17</v>
      </c>
      <c r="W168">
        <v>0.13</v>
      </c>
    </row>
    <row r="169" spans="1:23" ht="12.75">
      <c r="A169" s="17">
        <f t="shared" si="112"/>
        <v>8182130400</v>
      </c>
      <c r="B169" s="28">
        <f t="shared" si="130"/>
        <v>120000</v>
      </c>
      <c r="C169" s="29">
        <f t="shared" si="113"/>
        <v>12052.5</v>
      </c>
      <c r="D169" s="17">
        <f t="shared" si="114"/>
        <v>821792722.05</v>
      </c>
      <c r="E169" s="18">
        <f t="shared" si="115"/>
        <v>15630</v>
      </c>
      <c r="F169" s="17">
        <f t="shared" si="116"/>
        <v>1065722484.6</v>
      </c>
      <c r="G169" s="19">
        <f t="shared" si="117"/>
        <v>9642</v>
      </c>
      <c r="H169" s="17">
        <f t="shared" si="118"/>
        <v>657434177.64</v>
      </c>
      <c r="I169" s="19">
        <f t="shared" si="119"/>
        <v>12504</v>
      </c>
      <c r="J169" s="17">
        <f t="shared" si="120"/>
        <v>852577987.6800001</v>
      </c>
      <c r="K169" s="19">
        <f t="shared" si="121"/>
        <v>8436.75</v>
      </c>
      <c r="L169" s="17">
        <f t="shared" si="122"/>
        <v>575254905.4350001</v>
      </c>
      <c r="M169" s="19">
        <f t="shared" si="123"/>
        <v>10941.000000000002</v>
      </c>
      <c r="N169" s="17">
        <f t="shared" si="124"/>
        <v>746005739.22</v>
      </c>
      <c r="O169" s="19">
        <f t="shared" si="125"/>
        <v>3615.7500000000005</v>
      </c>
      <c r="P169" s="17">
        <f t="shared" si="126"/>
        <v>246537816.615</v>
      </c>
      <c r="Q169" s="19">
        <f t="shared" si="127"/>
        <v>4689.000000000001</v>
      </c>
      <c r="R169" s="17">
        <f t="shared" si="128"/>
        <v>319716745.38000005</v>
      </c>
      <c r="T169">
        <v>750</v>
      </c>
      <c r="U169">
        <v>0.1</v>
      </c>
      <c r="V169">
        <v>0.17</v>
      </c>
      <c r="W169">
        <v>0.13</v>
      </c>
    </row>
    <row r="170" spans="1:23" ht="12.75">
      <c r="A170" s="14">
        <f t="shared" si="112"/>
        <v>8250314820</v>
      </c>
      <c r="B170" s="27">
        <f t="shared" si="130"/>
        <v>121000</v>
      </c>
      <c r="C170" s="27">
        <f t="shared" si="113"/>
        <v>12152.5</v>
      </c>
      <c r="D170" s="14">
        <f t="shared" si="114"/>
        <v>828611164.05</v>
      </c>
      <c r="E170" s="15">
        <f t="shared" si="115"/>
        <v>15760</v>
      </c>
      <c r="F170" s="14">
        <f t="shared" si="116"/>
        <v>1074586459.2</v>
      </c>
      <c r="G170" s="16">
        <f t="shared" si="117"/>
        <v>9722</v>
      </c>
      <c r="H170" s="14">
        <f t="shared" si="118"/>
        <v>662888931.24</v>
      </c>
      <c r="I170" s="16">
        <f t="shared" si="119"/>
        <v>12608</v>
      </c>
      <c r="J170" s="14">
        <f t="shared" si="120"/>
        <v>859669167.3600001</v>
      </c>
      <c r="K170" s="16">
        <f t="shared" si="121"/>
        <v>8506.75</v>
      </c>
      <c r="L170" s="14">
        <f t="shared" si="122"/>
        <v>580027814.835</v>
      </c>
      <c r="M170" s="16">
        <f t="shared" si="123"/>
        <v>11032.000000000002</v>
      </c>
      <c r="N170" s="14">
        <f t="shared" si="124"/>
        <v>752210521.44</v>
      </c>
      <c r="O170" s="16">
        <f t="shared" si="125"/>
        <v>3645.7500000000005</v>
      </c>
      <c r="P170" s="14">
        <f t="shared" si="126"/>
        <v>248583349.21500003</v>
      </c>
      <c r="Q170" s="16">
        <f t="shared" si="127"/>
        <v>4728.000000000001</v>
      </c>
      <c r="R170" s="14">
        <f t="shared" si="128"/>
        <v>322375937.76000005</v>
      </c>
      <c r="T170">
        <v>750</v>
      </c>
      <c r="U170">
        <v>0.1</v>
      </c>
      <c r="V170">
        <v>0.17</v>
      </c>
      <c r="W170">
        <v>0.13</v>
      </c>
    </row>
    <row r="171" spans="1:23" ht="12.75">
      <c r="A171" s="17">
        <f t="shared" si="112"/>
        <v>8318499240</v>
      </c>
      <c r="B171" s="27">
        <f t="shared" si="130"/>
        <v>122000</v>
      </c>
      <c r="C171" s="29">
        <f t="shared" si="113"/>
        <v>12252.5</v>
      </c>
      <c r="D171" s="17">
        <f t="shared" si="114"/>
        <v>835429606.05</v>
      </c>
      <c r="E171" s="18">
        <f t="shared" si="115"/>
        <v>15890</v>
      </c>
      <c r="F171" s="17">
        <f t="shared" si="116"/>
        <v>1083450433.8</v>
      </c>
      <c r="G171" s="19">
        <f t="shared" si="117"/>
        <v>9802</v>
      </c>
      <c r="H171" s="17">
        <f t="shared" si="118"/>
        <v>668343684.84</v>
      </c>
      <c r="I171" s="19">
        <f t="shared" si="119"/>
        <v>12712</v>
      </c>
      <c r="J171" s="17">
        <f t="shared" si="120"/>
        <v>866760347.04</v>
      </c>
      <c r="K171" s="19">
        <f t="shared" si="121"/>
        <v>8576.75</v>
      </c>
      <c r="L171" s="17">
        <f t="shared" si="122"/>
        <v>584800724.235</v>
      </c>
      <c r="M171" s="19">
        <f t="shared" si="123"/>
        <v>11123.000000000002</v>
      </c>
      <c r="N171" s="17">
        <f t="shared" si="124"/>
        <v>758415303.6600001</v>
      </c>
      <c r="O171" s="19">
        <f t="shared" si="125"/>
        <v>3675.7500000000005</v>
      </c>
      <c r="P171" s="17">
        <f t="shared" si="126"/>
        <v>250628881.81500003</v>
      </c>
      <c r="Q171" s="19">
        <f t="shared" si="127"/>
        <v>4767.000000000001</v>
      </c>
      <c r="R171" s="17">
        <f t="shared" si="128"/>
        <v>325035130.14000005</v>
      </c>
      <c r="T171">
        <v>750</v>
      </c>
      <c r="U171">
        <v>0.1</v>
      </c>
      <c r="V171">
        <v>0.17</v>
      </c>
      <c r="W171">
        <v>0.13</v>
      </c>
    </row>
    <row r="172" spans="1:23" ht="12.75">
      <c r="A172" s="14">
        <f t="shared" si="112"/>
        <v>8386683660</v>
      </c>
      <c r="B172" s="27">
        <f t="shared" si="130"/>
        <v>123000</v>
      </c>
      <c r="C172" s="27">
        <f t="shared" si="113"/>
        <v>12352.5</v>
      </c>
      <c r="D172" s="14">
        <f t="shared" si="114"/>
        <v>842248048.05</v>
      </c>
      <c r="E172" s="15">
        <f t="shared" si="115"/>
        <v>16020</v>
      </c>
      <c r="F172" s="14">
        <f t="shared" si="116"/>
        <v>1092314408.3999999</v>
      </c>
      <c r="G172" s="16">
        <f t="shared" si="117"/>
        <v>9882</v>
      </c>
      <c r="H172" s="14">
        <f t="shared" si="118"/>
        <v>673798438.44</v>
      </c>
      <c r="I172" s="16">
        <f t="shared" si="119"/>
        <v>12816</v>
      </c>
      <c r="J172" s="14">
        <f t="shared" si="120"/>
        <v>873851526.7199999</v>
      </c>
      <c r="K172" s="16">
        <f t="shared" si="121"/>
        <v>8646.75</v>
      </c>
      <c r="L172" s="14">
        <f t="shared" si="122"/>
        <v>589573633.635</v>
      </c>
      <c r="M172" s="16">
        <f t="shared" si="123"/>
        <v>11214.000000000002</v>
      </c>
      <c r="N172" s="14">
        <f t="shared" si="124"/>
        <v>764620085.88</v>
      </c>
      <c r="O172" s="16">
        <f t="shared" si="125"/>
        <v>3705.7500000000005</v>
      </c>
      <c r="P172" s="14">
        <f t="shared" si="126"/>
        <v>252674414.41500002</v>
      </c>
      <c r="Q172" s="16">
        <f t="shared" si="127"/>
        <v>4806.000000000001</v>
      </c>
      <c r="R172" s="14">
        <f t="shared" si="128"/>
        <v>327694322.52</v>
      </c>
      <c r="T172">
        <v>750</v>
      </c>
      <c r="U172">
        <v>0.1</v>
      </c>
      <c r="V172">
        <v>0.17</v>
      </c>
      <c r="W172">
        <v>0.13</v>
      </c>
    </row>
    <row r="173" spans="1:23" ht="12.75">
      <c r="A173" s="17">
        <f t="shared" si="112"/>
        <v>8454868080</v>
      </c>
      <c r="B173" s="27">
        <f t="shared" si="130"/>
        <v>124000</v>
      </c>
      <c r="C173" s="29">
        <f t="shared" si="113"/>
        <v>12452.5</v>
      </c>
      <c r="D173" s="17">
        <f t="shared" si="114"/>
        <v>849066490.05</v>
      </c>
      <c r="E173" s="18">
        <f t="shared" si="115"/>
        <v>16150</v>
      </c>
      <c r="F173" s="17">
        <f t="shared" si="116"/>
        <v>1101178383</v>
      </c>
      <c r="G173" s="19">
        <f t="shared" si="117"/>
        <v>9962</v>
      </c>
      <c r="H173" s="17">
        <f t="shared" si="118"/>
        <v>679253192.04</v>
      </c>
      <c r="I173" s="19">
        <f t="shared" si="119"/>
        <v>12920</v>
      </c>
      <c r="J173" s="17">
        <f t="shared" si="120"/>
        <v>880942706.4000001</v>
      </c>
      <c r="K173" s="19">
        <f t="shared" si="121"/>
        <v>8716.75</v>
      </c>
      <c r="L173" s="17">
        <f t="shared" si="122"/>
        <v>594346543.035</v>
      </c>
      <c r="M173" s="19">
        <f t="shared" si="123"/>
        <v>11305.000000000002</v>
      </c>
      <c r="N173" s="17">
        <f t="shared" si="124"/>
        <v>770824868.1</v>
      </c>
      <c r="O173" s="19">
        <f t="shared" si="125"/>
        <v>3735.7500000000005</v>
      </c>
      <c r="P173" s="17">
        <f t="shared" si="126"/>
        <v>254719947.01500002</v>
      </c>
      <c r="Q173" s="19">
        <f t="shared" si="127"/>
        <v>4845.000000000001</v>
      </c>
      <c r="R173" s="17">
        <f t="shared" si="128"/>
        <v>330353514.90000004</v>
      </c>
      <c r="T173">
        <v>750</v>
      </c>
      <c r="U173">
        <v>0.1</v>
      </c>
      <c r="V173">
        <v>0.17</v>
      </c>
      <c r="W173">
        <v>0.13</v>
      </c>
    </row>
    <row r="174" spans="1:23" ht="12.75">
      <c r="A174" s="14">
        <f t="shared" si="112"/>
        <v>8523052500</v>
      </c>
      <c r="B174" s="27">
        <f t="shared" si="130"/>
        <v>125000</v>
      </c>
      <c r="C174" s="27">
        <f t="shared" si="113"/>
        <v>12552.5</v>
      </c>
      <c r="D174" s="14">
        <f t="shared" si="114"/>
        <v>855884932.05</v>
      </c>
      <c r="E174" s="15">
        <f t="shared" si="115"/>
        <v>16280</v>
      </c>
      <c r="F174" s="14">
        <f t="shared" si="116"/>
        <v>1110042357.6</v>
      </c>
      <c r="G174" s="16">
        <f t="shared" si="117"/>
        <v>10042</v>
      </c>
      <c r="H174" s="14">
        <f t="shared" si="118"/>
        <v>684707945.64</v>
      </c>
      <c r="I174" s="16">
        <f t="shared" si="119"/>
        <v>13024</v>
      </c>
      <c r="J174" s="14">
        <f t="shared" si="120"/>
        <v>888033886.0799999</v>
      </c>
      <c r="K174" s="16">
        <f t="shared" si="121"/>
        <v>8786.75</v>
      </c>
      <c r="L174" s="14">
        <f t="shared" si="122"/>
        <v>599119452.4350001</v>
      </c>
      <c r="M174" s="16">
        <f t="shared" si="123"/>
        <v>11396.000000000002</v>
      </c>
      <c r="N174" s="14">
        <f t="shared" si="124"/>
        <v>777029650.32</v>
      </c>
      <c r="O174" s="16">
        <f t="shared" si="125"/>
        <v>3765.7500000000005</v>
      </c>
      <c r="P174" s="14">
        <f t="shared" si="126"/>
        <v>256765479.615</v>
      </c>
      <c r="Q174" s="16">
        <f t="shared" si="127"/>
        <v>4884.000000000001</v>
      </c>
      <c r="R174" s="14">
        <f t="shared" si="128"/>
        <v>333012707.28000003</v>
      </c>
      <c r="T174">
        <v>750</v>
      </c>
      <c r="U174">
        <v>0.1</v>
      </c>
      <c r="V174">
        <v>0.17</v>
      </c>
      <c r="W174">
        <v>0.13</v>
      </c>
    </row>
    <row r="175" spans="1:23" ht="12.75">
      <c r="A175" s="17">
        <f>B175*$B$1</f>
        <v>8591236920</v>
      </c>
      <c r="B175" s="27">
        <f t="shared" si="130"/>
        <v>126000</v>
      </c>
      <c r="C175" s="29">
        <f>((B175-T175)*U175)+(T175*V175)</f>
        <v>12652.5</v>
      </c>
      <c r="D175" s="17">
        <f>C175*$B$1</f>
        <v>862703374.05</v>
      </c>
      <c r="E175" s="18">
        <f t="shared" si="115"/>
        <v>16410</v>
      </c>
      <c r="F175" s="17">
        <f>E175*$B$1</f>
        <v>1118906332.2</v>
      </c>
      <c r="G175" s="19">
        <f t="shared" si="117"/>
        <v>10122</v>
      </c>
      <c r="H175" s="17">
        <f t="shared" si="118"/>
        <v>690162699.24</v>
      </c>
      <c r="I175" s="19">
        <f t="shared" si="119"/>
        <v>13128</v>
      </c>
      <c r="J175" s="17">
        <f t="shared" si="120"/>
        <v>895125065.7600001</v>
      </c>
      <c r="K175" s="19">
        <f t="shared" si="121"/>
        <v>8856.75</v>
      </c>
      <c r="L175" s="17">
        <f t="shared" si="122"/>
        <v>603892361.835</v>
      </c>
      <c r="M175" s="19">
        <f t="shared" si="123"/>
        <v>11487.000000000002</v>
      </c>
      <c r="N175" s="17">
        <f t="shared" si="124"/>
        <v>783234432.5400001</v>
      </c>
      <c r="O175" s="19">
        <f t="shared" si="125"/>
        <v>3795.7500000000005</v>
      </c>
      <c r="P175" s="17">
        <f t="shared" si="126"/>
        <v>258811012.21500003</v>
      </c>
      <c r="Q175" s="19">
        <f t="shared" si="127"/>
        <v>4923.000000000001</v>
      </c>
      <c r="R175" s="17">
        <f t="shared" si="128"/>
        <v>335671899.6600001</v>
      </c>
      <c r="T175">
        <v>750</v>
      </c>
      <c r="U175">
        <v>0.1</v>
      </c>
      <c r="V175">
        <v>0.17</v>
      </c>
      <c r="W175">
        <v>0.13</v>
      </c>
    </row>
    <row r="176" spans="1:23" ht="12.75">
      <c r="A176" s="20">
        <f>B176*$B$1</f>
        <v>8863974600</v>
      </c>
      <c r="B176" s="30">
        <v>130000</v>
      </c>
      <c r="C176" s="31">
        <f>((B176-T176)*U176)+(T176*V176)</f>
        <v>13052.5</v>
      </c>
      <c r="D176" s="20">
        <f>C176*$B$1</f>
        <v>889977142.05</v>
      </c>
      <c r="E176" s="22">
        <f t="shared" si="115"/>
        <v>16930</v>
      </c>
      <c r="F176" s="20">
        <f>E176*$B$1</f>
        <v>1154362230.6</v>
      </c>
      <c r="G176" s="23">
        <f t="shared" si="117"/>
        <v>10442</v>
      </c>
      <c r="H176" s="20">
        <f t="shared" si="118"/>
        <v>711981713.64</v>
      </c>
      <c r="I176" s="23">
        <f t="shared" si="119"/>
        <v>13544</v>
      </c>
      <c r="J176" s="20">
        <f t="shared" si="120"/>
        <v>923489784.48</v>
      </c>
      <c r="K176" s="23">
        <f t="shared" si="121"/>
        <v>9136.75</v>
      </c>
      <c r="L176" s="20">
        <f t="shared" si="122"/>
        <v>622983999.4350001</v>
      </c>
      <c r="M176" s="23">
        <f t="shared" si="123"/>
        <v>11851.000000000002</v>
      </c>
      <c r="N176" s="20">
        <f t="shared" si="124"/>
        <v>808053561.42</v>
      </c>
      <c r="O176" s="23">
        <f t="shared" si="125"/>
        <v>3915.7500000000005</v>
      </c>
      <c r="P176" s="20">
        <f t="shared" si="126"/>
        <v>266993142.61500004</v>
      </c>
      <c r="Q176" s="23">
        <f t="shared" si="127"/>
        <v>5079.000000000001</v>
      </c>
      <c r="R176" s="20">
        <f t="shared" si="128"/>
        <v>346308669.18</v>
      </c>
      <c r="T176">
        <v>750</v>
      </c>
      <c r="U176">
        <v>0.1</v>
      </c>
      <c r="V176">
        <v>0.17</v>
      </c>
      <c r="W176">
        <v>0.13</v>
      </c>
    </row>
  </sheetData>
  <sheetProtection/>
  <mergeCells count="22">
    <mergeCell ref="G2:J2"/>
    <mergeCell ref="K2:N2"/>
    <mergeCell ref="A46:R46"/>
    <mergeCell ref="A66:R66"/>
    <mergeCell ref="M3:N3"/>
    <mergeCell ref="O3:P3"/>
    <mergeCell ref="A2:B2"/>
    <mergeCell ref="C2:F2"/>
    <mergeCell ref="O2:R2"/>
    <mergeCell ref="A3:A4"/>
    <mergeCell ref="E3:F3"/>
    <mergeCell ref="G3:H3"/>
    <mergeCell ref="A92:R92"/>
    <mergeCell ref="A110:R110"/>
    <mergeCell ref="Q3:R3"/>
    <mergeCell ref="A6:R6"/>
    <mergeCell ref="A20:R20"/>
    <mergeCell ref="A30:R30"/>
    <mergeCell ref="I3:J3"/>
    <mergeCell ref="K3:L3"/>
    <mergeCell ref="B3:B4"/>
    <mergeCell ref="C3:D3"/>
  </mergeCells>
  <printOptions/>
  <pageMargins left="0.5902777777777778" right="0.5902777777777778" top="0.9736111111111111" bottom="0.7479166666666667" header="0.7083333333333334" footer="0.5118055555555555"/>
  <pageSetup firstPageNumber="1" useFirstPageNumber="1" horizontalDpi="300" verticalDpi="300" orientation="landscape" paperSize="5" scale="75" r:id="rId1"/>
  <headerFooter alignWithMargins="0">
    <oddHeader>&amp;C&amp;"Times New Roman,Normal"&amp;12Fecha Vigencia: Desde 01/08/2011&amp;R&amp;"Times New Roman,Normal"&amp;12Valor JUS: $ 316,12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Ramirez</dc:creator>
  <cp:keywords/>
  <dc:description/>
  <cp:lastModifiedBy>comunicacioncf cf1csf</cp:lastModifiedBy>
  <cp:lastPrinted>2011-02-07T11:16:47Z</cp:lastPrinted>
  <dcterms:created xsi:type="dcterms:W3CDTF">2010-06-24T14:05:07Z</dcterms:created>
  <dcterms:modified xsi:type="dcterms:W3CDTF">2024-05-06T11:05:21Z</dcterms:modified>
  <cp:category/>
  <cp:version/>
  <cp:contentType/>
  <cp:contentStatus/>
</cp:coreProperties>
</file>