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AO0EH6X6hQ26Tz0sz7J81xL05kkdZWH87TzN1nMKQfw="/>
    </ext>
  </extLst>
</workbook>
</file>

<file path=xl/sharedStrings.xml><?xml version="1.0" encoding="utf-8"?>
<sst xmlns="http://schemas.openxmlformats.org/spreadsheetml/2006/main" count="25" uniqueCount="25">
  <si>
    <t>valor del Jus</t>
  </si>
  <si>
    <t>Base regulatoria $</t>
  </si>
  <si>
    <t>$</t>
  </si>
  <si>
    <t xml:space="preserve">    &lt;-- Ingrese Base Regulatoria</t>
  </si>
  <si>
    <t>Base en JUS</t>
  </si>
  <si>
    <t>IUS</t>
  </si>
  <si>
    <t xml:space="preserve">    &lt;-- Capital Expresado en JUS</t>
  </si>
  <si>
    <t>CAPITAL EN JUS</t>
  </si>
  <si>
    <t>HASTA JUS</t>
  </si>
  <si>
    <t>REG.min EN JUS</t>
  </si>
  <si>
    <t>Conversión $ MIN</t>
  </si>
  <si>
    <t>Reg.max en Jus</t>
  </si>
  <si>
    <t>Conversión $ max</t>
  </si>
  <si>
    <t>MIN.</t>
  </si>
  <si>
    <t>MAX</t>
  </si>
  <si>
    <t>DESDE 751</t>
  </si>
  <si>
    <t>INSTRUCCIONES DE USO:</t>
  </si>
  <si>
    <t>1- Se debe ingresar en la celda B4 el monto correspondiente a la base regulatoria.</t>
  </si>
  <si>
    <t>2- Automáticamente en la celda B8 se calculara dicha base en unidades JUS.</t>
  </si>
  <si>
    <t>3- De acuerdo a ella automáticamente en la fila respectiva se calcularán los mínimos y máximos en pesos y en JUS.</t>
  </si>
  <si>
    <t xml:space="preserve"> </t>
  </si>
  <si>
    <t>INSTRUCCIONES PARA GUARDAR ESTE ARCHIVO</t>
  </si>
  <si>
    <t>1- Para guardar este archivo en su disco rígido seleccione la opción "Guardar como" en su programa.</t>
  </si>
  <si>
    <t>2- Su pograma le solicitará un destino para dicho archivo, indíquele cual es el lugar donde desea almacenar el archivo dentro del disco.</t>
  </si>
  <si>
    <t>3- A partir de este momento lo deberá abrir desde allí para utilizarlo.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</si>
</sst>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\ #,##0.00"/>
    <numFmt numFmtId="165" formatCode="[$$-2C0A]#,##0.00;[Red]\([$$-2C0A]#,##0.00\)"/>
    <numFmt numFmtId="166" formatCode="#,##0.000"/>
  </numFmts>
  <fonts count="7">
    <font>
      <sz val="10.0"/>
      <color rgb="FF000000"/>
      <name val="Rasa"/>
      <scheme val="minor"/>
    </font>
    <font>
      <b/>
      <sz val="10.0"/>
      <color theme="1"/>
      <name val="Rasa"/>
    </font>
    <font/>
    <font>
      <sz val="10.0"/>
      <color theme="1"/>
      <name val="Arial"/>
    </font>
    <font>
      <sz val="10.0"/>
      <color theme="1"/>
      <name val="Rasa"/>
    </font>
    <font>
      <b/>
      <sz val="10.0"/>
      <color theme="1"/>
      <name val="Arial"/>
    </font>
    <font>
      <color theme="1"/>
      <name val="Rasa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23FF23"/>
        <bgColor rgb="FF23FF23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9966"/>
        <bgColor rgb="FFFF9966"/>
      </patternFill>
    </fill>
    <fill>
      <patternFill patternType="solid">
        <fgColor rgb="FFFFCC99"/>
        <bgColor rgb="FFFFCC99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3" numFmtId="164" xfId="0" applyAlignment="1" applyFont="1" applyNumberFormat="1">
      <alignment readingOrder="0" shrinkToFit="0" vertical="bottom" wrapText="0"/>
    </xf>
    <xf borderId="1" fillId="2" fontId="4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3" numFmtId="2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1" fillId="3" fontId="4" numFmtId="0" xfId="0" applyAlignment="1" applyBorder="1" applyFill="1" applyFont="1">
      <alignment horizontal="center" shrinkToFit="0" vertical="bottom" wrapText="0"/>
    </xf>
    <xf borderId="0" fillId="0" fontId="3" numFmtId="40" xfId="0" applyAlignment="1" applyFont="1" applyNumberFormat="1">
      <alignment shrinkToFit="0" vertical="bottom" wrapText="0"/>
    </xf>
    <xf borderId="0" fillId="0" fontId="4" numFmtId="0" xfId="0" applyAlignment="1" applyFont="1">
      <alignment horizontal="center" shrinkToFit="0" vertical="center" wrapText="0"/>
    </xf>
    <xf borderId="3" fillId="4" fontId="5" numFmtId="2" xfId="0" applyAlignment="1" applyBorder="1" applyFill="1" applyFont="1" applyNumberFormat="1">
      <alignment horizontal="center" shrinkToFit="0" vertical="center" wrapText="0"/>
    </xf>
    <xf borderId="4" fillId="5" fontId="3" numFmtId="2" xfId="0" applyAlignment="1" applyBorder="1" applyFill="1" applyFont="1" applyNumberFormat="1">
      <alignment shrinkToFit="0" vertical="bottom" wrapText="0"/>
    </xf>
    <xf borderId="4" fillId="5" fontId="5" numFmtId="1" xfId="0" applyAlignment="1" applyBorder="1" applyFont="1" applyNumberFormat="1">
      <alignment horizontal="center" shrinkToFit="0" vertical="bottom" wrapText="0"/>
    </xf>
    <xf borderId="4" fillId="5" fontId="3" numFmtId="165" xfId="0" applyAlignment="1" applyBorder="1" applyFont="1" applyNumberFormat="1">
      <alignment shrinkToFit="0" vertical="bottom" wrapText="0"/>
    </xf>
    <xf borderId="5" fillId="5" fontId="3" numFmtId="0" xfId="0" applyAlignment="1" applyBorder="1" applyFont="1">
      <alignment horizontal="center" shrinkToFit="0" vertical="bottom" wrapText="0"/>
    </xf>
    <xf borderId="5" fillId="5" fontId="3" numFmtId="165" xfId="0" applyAlignment="1" applyBorder="1" applyFont="1" applyNumberFormat="1">
      <alignment shrinkToFit="0" vertical="bottom" wrapText="0"/>
    </xf>
    <xf borderId="5" fillId="5" fontId="3" numFmtId="9" xfId="0" applyAlignment="1" applyBorder="1" applyFont="1" applyNumberFormat="1">
      <alignment horizontal="center" shrinkToFit="0" vertical="center" wrapText="0"/>
    </xf>
    <xf borderId="5" fillId="5" fontId="4" numFmtId="9" xfId="0" applyAlignment="1" applyBorder="1" applyFont="1" applyNumberFormat="1">
      <alignment horizontal="center" shrinkToFit="0" vertical="center" wrapText="0"/>
    </xf>
    <xf borderId="4" fillId="6" fontId="3" numFmtId="2" xfId="0" applyAlignment="1" applyBorder="1" applyFill="1" applyFont="1" applyNumberFormat="1">
      <alignment shrinkToFit="0" vertical="bottom" wrapText="0"/>
    </xf>
    <xf borderId="4" fillId="0" fontId="5" numFmtId="1" xfId="0" applyAlignment="1" applyBorder="1" applyFont="1" applyNumberFormat="1">
      <alignment horizontal="center" shrinkToFit="0" vertical="bottom" wrapText="0"/>
    </xf>
    <xf borderId="4" fillId="0" fontId="3" numFmtId="166" xfId="0" applyAlignment="1" applyBorder="1" applyFont="1" applyNumberFormat="1">
      <alignment shrinkToFit="0" vertical="bottom" wrapText="0"/>
    </xf>
    <xf borderId="6" fillId="0" fontId="3" numFmtId="166" xfId="0" applyAlignment="1" applyBorder="1" applyFont="1" applyNumberFormat="1">
      <alignment horizontal="center" shrinkToFit="0" vertical="bottom" wrapText="0"/>
    </xf>
    <xf borderId="4" fillId="0" fontId="3" numFmtId="9" xfId="0" applyAlignment="1" applyBorder="1" applyFont="1" applyNumberFormat="1">
      <alignment horizontal="center" shrinkToFit="0" vertical="center" wrapText="0"/>
    </xf>
    <xf borderId="4" fillId="0" fontId="4" numFmtId="9" xfId="0" applyAlignment="1" applyBorder="1" applyFont="1" applyNumberFormat="1">
      <alignment horizontal="center" shrinkToFit="0" vertical="center" wrapText="0"/>
    </xf>
    <xf borderId="4" fillId="5" fontId="3" numFmtId="9" xfId="0" applyAlignment="1" applyBorder="1" applyFont="1" applyNumberFormat="1">
      <alignment horizontal="center" shrinkToFit="0" vertical="center" wrapText="0"/>
    </xf>
    <xf borderId="4" fillId="5" fontId="4" numFmtId="9" xfId="0" applyAlignment="1" applyBorder="1" applyFont="1" applyNumberFormat="1">
      <alignment horizontal="center" shrinkToFit="0" vertical="center" wrapText="0"/>
    </xf>
    <xf borderId="4" fillId="0" fontId="3" numFmtId="2" xfId="0" applyAlignment="1" applyBorder="1" applyFont="1" applyNumberFormat="1">
      <alignment shrinkToFit="0" vertical="bottom" wrapText="0"/>
    </xf>
    <xf borderId="4" fillId="0" fontId="3" numFmtId="165" xfId="0" applyAlignment="1" applyBorder="1" applyFont="1" applyNumberFormat="1">
      <alignment shrinkToFit="0" vertical="bottom" wrapText="0"/>
    </xf>
    <xf borderId="6" fillId="0" fontId="3" numFmtId="0" xfId="0" applyAlignment="1" applyBorder="1" applyFont="1">
      <alignment horizontal="center" shrinkToFit="0" vertical="bottom" wrapText="0"/>
    </xf>
    <xf borderId="4" fillId="5" fontId="5" numFmtId="2" xfId="0" applyAlignment="1" applyBorder="1" applyFont="1" applyNumberFormat="1">
      <alignment horizontal="center" shrinkToFit="0" vertical="bottom" wrapText="0"/>
    </xf>
    <xf borderId="7" fillId="7" fontId="1" numFmtId="0" xfId="0" applyAlignment="1" applyBorder="1" applyFill="1" applyFont="1">
      <alignment shrinkToFit="0" vertical="bottom" wrapText="0"/>
    </xf>
    <xf borderId="7" fillId="7" fontId="4" numFmtId="0" xfId="0" applyAlignment="1" applyBorder="1" applyFont="1">
      <alignment shrinkToFit="0" vertical="bottom" wrapText="0"/>
    </xf>
    <xf borderId="7" fillId="8" fontId="4" numFmtId="0" xfId="0" applyAlignment="1" applyBorder="1" applyFill="1" applyFont="1">
      <alignment shrinkToFit="0" vertical="bottom" wrapText="0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Rasa"/>
        <a:ea typeface="Rasa"/>
        <a:cs typeface="Rasa"/>
      </a:majorFont>
      <a:minorFont>
        <a:latin typeface="Rasa"/>
        <a:ea typeface="Rasa"/>
        <a:cs typeface="Ras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71"/>
    <col customWidth="1" min="2" max="2" width="16.29"/>
    <col customWidth="1" min="3" max="3" width="15.29"/>
    <col customWidth="1" min="4" max="4" width="16.14"/>
    <col customWidth="1" min="5" max="5" width="16.86"/>
    <col customWidth="1" min="6" max="6" width="15.57"/>
    <col customWidth="1" min="7" max="7" width="17.43"/>
    <col customWidth="1" min="8" max="8" width="5.0"/>
    <col customWidth="1" min="9" max="9" width="5.14"/>
    <col customWidth="1" min="10" max="10" width="10.29"/>
    <col customWidth="1" min="11" max="26" width="10.0"/>
  </cols>
  <sheetData>
    <row r="1" ht="12.75" customHeight="1">
      <c r="A1" s="1" t="s">
        <v>0</v>
      </c>
      <c r="B1" s="2"/>
    </row>
    <row r="2" ht="12.75" customHeight="1">
      <c r="B2" s="3">
        <v>79214.9</v>
      </c>
    </row>
    <row r="3" ht="12.75" customHeight="1">
      <c r="A3" s="4" t="s">
        <v>1</v>
      </c>
      <c r="B3" s="2"/>
    </row>
    <row r="4" ht="12.75" customHeight="1">
      <c r="A4" s="5" t="s">
        <v>2</v>
      </c>
      <c r="B4" s="6">
        <v>0.0</v>
      </c>
      <c r="C4" s="7" t="s">
        <v>3</v>
      </c>
    </row>
    <row r="5" ht="12.75" customHeight="1">
      <c r="A5" s="8" t="s">
        <v>4</v>
      </c>
      <c r="B5" s="2"/>
    </row>
    <row r="6" ht="12.75" customHeight="1">
      <c r="A6" s="5" t="s">
        <v>5</v>
      </c>
      <c r="B6" s="9">
        <f>(B4/B2)</f>
        <v>0</v>
      </c>
      <c r="C6" s="7" t="s">
        <v>6</v>
      </c>
    </row>
    <row r="7" ht="12.75" customHeight="1">
      <c r="B7" s="6"/>
    </row>
    <row r="8" ht="12.75" customHeight="1">
      <c r="A8" s="10"/>
      <c r="B8" s="11" t="s">
        <v>7</v>
      </c>
      <c r="C8" s="11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14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2.75" customHeight="1">
      <c r="B9" s="12">
        <f>IF($B$6&lt;16,$B$6,0)</f>
        <v>0</v>
      </c>
      <c r="C9" s="13">
        <v>15.0</v>
      </c>
      <c r="D9" s="12">
        <f>((B9*H9))</f>
        <v>0</v>
      </c>
      <c r="E9" s="14">
        <f t="shared" ref="E9:E15" si="1">D9*$B$2</f>
        <v>0</v>
      </c>
      <c r="F9" s="15">
        <f>B9*I9</f>
        <v>0</v>
      </c>
      <c r="G9" s="16">
        <f t="shared" ref="G9:G15" si="2">F9*$B$2</f>
        <v>0</v>
      </c>
      <c r="H9" s="17">
        <v>0.22</v>
      </c>
      <c r="I9" s="18">
        <v>0.33</v>
      </c>
    </row>
    <row r="10" ht="12.75" customHeight="1">
      <c r="B10" s="19">
        <f>IF(AND($B$6&gt;15,$B$6&lt;46),$B$6,0)</f>
        <v>0</v>
      </c>
      <c r="C10" s="20">
        <v>45.0</v>
      </c>
      <c r="D10" s="21">
        <f t="shared" ref="D10:D15" si="3">((B10-C9)*H10)+C9*I9</f>
        <v>1.95</v>
      </c>
      <c r="E10" s="21">
        <f t="shared" si="1"/>
        <v>154469.055</v>
      </c>
      <c r="F10" s="22">
        <f t="shared" ref="F10:F15" si="4">((B10-C9)*I10)+(C9*I9)</f>
        <v>1.05</v>
      </c>
      <c r="G10" s="21">
        <f t="shared" si="2"/>
        <v>83175.645</v>
      </c>
      <c r="H10" s="23">
        <v>0.2</v>
      </c>
      <c r="I10" s="24">
        <v>0.26</v>
      </c>
    </row>
    <row r="11" ht="12.75" customHeight="1">
      <c r="B11" s="12">
        <f>IF(AND($B$6&gt;45,$B$6&lt;91),$B$6,0)</f>
        <v>0</v>
      </c>
      <c r="C11" s="13">
        <v>90.0</v>
      </c>
      <c r="D11" s="12">
        <f t="shared" si="3"/>
        <v>3.6</v>
      </c>
      <c r="E11" s="14">
        <f t="shared" si="1"/>
        <v>285173.64</v>
      </c>
      <c r="F11" s="15">
        <f t="shared" si="4"/>
        <v>0.9</v>
      </c>
      <c r="G11" s="16">
        <f t="shared" si="2"/>
        <v>71293.41</v>
      </c>
      <c r="H11" s="25">
        <v>0.18</v>
      </c>
      <c r="I11" s="26">
        <v>0.24</v>
      </c>
    </row>
    <row r="12" ht="12.75" customHeight="1">
      <c r="B12" s="19">
        <f>IF(AND($B$6&gt;90,$B$6&lt;151),$B$6,0)</f>
        <v>0</v>
      </c>
      <c r="C12" s="20">
        <v>150.0</v>
      </c>
      <c r="D12" s="27">
        <f t="shared" si="3"/>
        <v>6.3</v>
      </c>
      <c r="E12" s="28">
        <f t="shared" si="1"/>
        <v>499053.87</v>
      </c>
      <c r="F12" s="29">
        <f t="shared" si="4"/>
        <v>1.8</v>
      </c>
      <c r="G12" s="28">
        <f t="shared" si="2"/>
        <v>142586.82</v>
      </c>
      <c r="H12" s="23">
        <v>0.17</v>
      </c>
      <c r="I12" s="24">
        <v>0.22</v>
      </c>
    </row>
    <row r="13" ht="12.75" customHeight="1">
      <c r="B13" s="12">
        <f>IF(AND($B$6&gt;150,$B$6&lt;451),$B$6,0)</f>
        <v>0</v>
      </c>
      <c r="C13" s="13">
        <v>450.0</v>
      </c>
      <c r="D13" s="12">
        <f t="shared" si="3"/>
        <v>10.5</v>
      </c>
      <c r="E13" s="14">
        <f t="shared" si="1"/>
        <v>831756.45</v>
      </c>
      <c r="F13" s="15">
        <f t="shared" si="4"/>
        <v>3</v>
      </c>
      <c r="G13" s="16">
        <f t="shared" si="2"/>
        <v>237644.7</v>
      </c>
      <c r="H13" s="25">
        <v>0.15</v>
      </c>
      <c r="I13" s="26">
        <v>0.2</v>
      </c>
    </row>
    <row r="14" ht="12.75" customHeight="1">
      <c r="B14" s="19">
        <f>IF(AND($B$6&gt;450,$B$6&lt;751),$B$6,0)</f>
        <v>0</v>
      </c>
      <c r="C14" s="20">
        <v>750.0</v>
      </c>
      <c r="D14" s="27">
        <f t="shared" si="3"/>
        <v>31.5</v>
      </c>
      <c r="E14" s="28">
        <f t="shared" si="1"/>
        <v>2495269.35</v>
      </c>
      <c r="F14" s="29">
        <f t="shared" si="4"/>
        <v>13.5</v>
      </c>
      <c r="G14" s="28">
        <f t="shared" si="2"/>
        <v>1069401.15</v>
      </c>
      <c r="H14" s="23">
        <v>0.13</v>
      </c>
      <c r="I14" s="24">
        <v>0.17</v>
      </c>
    </row>
    <row r="15" ht="12.75" customHeight="1">
      <c r="B15" s="12">
        <f>IF($B$6&gt;750,$B$6,0)</f>
        <v>0</v>
      </c>
      <c r="C15" s="30" t="s">
        <v>15</v>
      </c>
      <c r="D15" s="12">
        <f t="shared" si="3"/>
        <v>52.5</v>
      </c>
      <c r="E15" s="14">
        <f t="shared" si="1"/>
        <v>4158782.25</v>
      </c>
      <c r="F15" s="15">
        <f t="shared" si="4"/>
        <v>30</v>
      </c>
      <c r="G15" s="16">
        <f t="shared" si="2"/>
        <v>2376447</v>
      </c>
      <c r="H15" s="25">
        <v>0.1</v>
      </c>
      <c r="I15" s="26">
        <v>0.13</v>
      </c>
    </row>
    <row r="16" ht="12.75" customHeight="1"/>
    <row r="17" ht="12.75" customHeight="1">
      <c r="A17" s="31" t="s">
        <v>16</v>
      </c>
      <c r="B17" s="32"/>
      <c r="C17" s="32"/>
      <c r="D17" s="32"/>
      <c r="E17" s="32"/>
      <c r="F17" s="32"/>
      <c r="G17" s="32"/>
      <c r="H17" s="32"/>
      <c r="I17" s="32"/>
      <c r="J17" s="32"/>
    </row>
    <row r="18" ht="12.75" customHeight="1">
      <c r="A18" s="33" t="s">
        <v>17</v>
      </c>
      <c r="B18" s="33"/>
      <c r="C18" s="33"/>
      <c r="D18" s="33"/>
      <c r="E18" s="33"/>
      <c r="F18" s="33"/>
      <c r="G18" s="33"/>
      <c r="H18" s="33"/>
      <c r="I18" s="33"/>
      <c r="J18" s="33"/>
    </row>
    <row r="19" ht="12.75" customHeight="1">
      <c r="A19" s="33" t="s">
        <v>18</v>
      </c>
      <c r="B19" s="33"/>
      <c r="C19" s="33"/>
      <c r="D19" s="33"/>
      <c r="E19" s="33"/>
      <c r="F19" s="33"/>
      <c r="G19" s="33"/>
      <c r="H19" s="33"/>
      <c r="I19" s="33"/>
      <c r="J19" s="33"/>
    </row>
    <row r="20" ht="12.75" customHeight="1">
      <c r="A20" s="33" t="s">
        <v>19</v>
      </c>
      <c r="B20" s="33"/>
      <c r="C20" s="33"/>
      <c r="D20" s="33"/>
      <c r="E20" s="33"/>
      <c r="F20" s="33"/>
      <c r="G20" s="33"/>
      <c r="H20" s="33"/>
      <c r="I20" s="33"/>
      <c r="J20" s="33"/>
    </row>
    <row r="21" ht="12.75" customHeight="1">
      <c r="A21" s="34" t="s">
        <v>20</v>
      </c>
    </row>
    <row r="22" ht="12.75" customHeight="1">
      <c r="A22" s="31" t="s">
        <v>21</v>
      </c>
      <c r="B22" s="32"/>
      <c r="C22" s="32"/>
      <c r="D22" s="32"/>
      <c r="E22" s="32"/>
      <c r="F22" s="32"/>
      <c r="G22" s="32"/>
      <c r="H22" s="32"/>
      <c r="I22" s="32"/>
      <c r="J22" s="32"/>
    </row>
    <row r="23" ht="12.75" customHeight="1">
      <c r="A23" s="33" t="s">
        <v>22</v>
      </c>
      <c r="B23" s="33"/>
      <c r="C23" s="33"/>
      <c r="D23" s="33"/>
      <c r="E23" s="33"/>
      <c r="F23" s="33"/>
      <c r="G23" s="33"/>
      <c r="H23" s="33"/>
      <c r="I23" s="33"/>
      <c r="J23" s="33"/>
    </row>
    <row r="24" ht="12.75" customHeight="1">
      <c r="A24" s="33" t="s">
        <v>23</v>
      </c>
      <c r="B24" s="33"/>
      <c r="C24" s="33"/>
      <c r="D24" s="33"/>
      <c r="E24" s="33"/>
      <c r="F24" s="33"/>
      <c r="G24" s="33"/>
      <c r="H24" s="33"/>
      <c r="I24" s="33"/>
      <c r="J24" s="33"/>
    </row>
    <row r="25" ht="12.75" customHeight="1">
      <c r="A25" s="33" t="s">
        <v>24</v>
      </c>
      <c r="B25" s="33"/>
      <c r="C25" s="33"/>
      <c r="D25" s="33"/>
      <c r="E25" s="33"/>
      <c r="F25" s="33"/>
      <c r="G25" s="33"/>
      <c r="H25" s="33"/>
      <c r="I25" s="33"/>
      <c r="J25" s="33"/>
    </row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B1"/>
    <mergeCell ref="A3:B3"/>
    <mergeCell ref="A5:B5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2014-02-14T16:44:15Z</dcterms:created>
  <dc:creator>comunicacion</dc:creator>
</cp:coreProperties>
</file>